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Z:\0_Evaluacion en Cifras CPM\Evaluacion en cifras_web\Publicaciones_web_2014-2022\Formatos_Excel\"/>
    </mc:Choice>
  </mc:AlternateContent>
  <xr:revisionPtr revIDLastSave="0" documentId="13_ncr:1_{70587D93-829C-4C0A-A671-BCD226E3C599}" xr6:coauthVersionLast="47" xr6:coauthVersionMax="47" xr10:uidLastSave="{00000000-0000-0000-0000-000000000000}"/>
  <bookViews>
    <workbookView xWindow="-120" yWindow="-120" windowWidth="29040" windowHeight="15720" tabRatio="987" xr2:uid="{00000000-000D-0000-FFFF-FFFF00000000}"/>
  </bookViews>
  <sheets>
    <sheet name="Tabla 1." sheetId="9" r:id="rId1"/>
    <sheet name="Tabla 2." sheetId="27" r:id="rId2"/>
    <sheet name="Tabla 3." sheetId="3" r:id="rId3"/>
    <sheet name="Tabla 4." sheetId="22" r:id="rId4"/>
    <sheet name="Tabla 5." sheetId="25" r:id="rId5"/>
    <sheet name="Tabla 6. " sheetId="24" r:id="rId6"/>
    <sheet name="Tabla 7." sheetId="26" r:id="rId7"/>
  </sheets>
  <definedNames>
    <definedName name="_xlnm._FilterDatabase" localSheetId="2" hidden="1">'Tabla 3.'!$I$5:$J$41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9" l="1"/>
  <c r="G32" i="3"/>
  <c r="G11" i="9"/>
  <c r="G13" i="27"/>
  <c r="F32" i="3"/>
  <c r="F13" i="27"/>
  <c r="F11" i="9" l="1"/>
  <c r="D20" i="22"/>
  <c r="C13" i="27"/>
  <c r="D26" i="25" l="1"/>
  <c r="L6" i="9"/>
  <c r="K6" i="9"/>
  <c r="J6" i="9"/>
  <c r="C11" i="9"/>
  <c r="L11" i="27" l="1"/>
  <c r="K11" i="27"/>
  <c r="J11" i="27"/>
  <c r="J28" i="3" l="1"/>
  <c r="I6" i="3" l="1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L7" i="9" l="1"/>
  <c r="L8" i="9"/>
  <c r="L9" i="9"/>
  <c r="L10" i="9"/>
  <c r="I11" i="9"/>
  <c r="L7" i="27"/>
  <c r="L8" i="27"/>
  <c r="L9" i="27"/>
  <c r="L10" i="27"/>
  <c r="L12" i="27"/>
  <c r="L6" i="27"/>
  <c r="I13" i="27"/>
  <c r="K7" i="27"/>
  <c r="K8" i="27"/>
  <c r="K9" i="27"/>
  <c r="K10" i="27"/>
  <c r="K12" i="27"/>
  <c r="K6" i="27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9" i="3"/>
  <c r="J30" i="3"/>
  <c r="J31" i="3"/>
  <c r="J6" i="3"/>
  <c r="K10" i="9" l="1"/>
  <c r="K9" i="9"/>
  <c r="K8" i="9"/>
  <c r="K7" i="9"/>
  <c r="J12" i="27" l="1"/>
  <c r="H13" i="27"/>
  <c r="L13" i="27" s="1"/>
  <c r="E13" i="27"/>
  <c r="D13" i="27"/>
  <c r="J10" i="27"/>
  <c r="J9" i="27"/>
  <c r="J8" i="27"/>
  <c r="J7" i="27"/>
  <c r="J6" i="27"/>
  <c r="K13" i="27" l="1"/>
  <c r="J13" i="27"/>
  <c r="H32" i="3"/>
  <c r="E32" i="3"/>
  <c r="D32" i="3"/>
  <c r="C32" i="3"/>
  <c r="H11" i="9"/>
  <c r="L11" i="9" s="1"/>
  <c r="E11" i="9"/>
  <c r="D11" i="9"/>
  <c r="J10" i="9"/>
  <c r="J9" i="9"/>
  <c r="J8" i="9"/>
  <c r="J7" i="9"/>
  <c r="J32" i="3" l="1"/>
  <c r="I32" i="3"/>
  <c r="K11" i="9"/>
</calcChain>
</file>

<file path=xl/sharedStrings.xml><?xml version="1.0" encoding="utf-8"?>
<sst xmlns="http://schemas.openxmlformats.org/spreadsheetml/2006/main" count="225" uniqueCount="119">
  <si>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</si>
  <si>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</si>
  <si>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</si>
  <si>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</si>
  <si>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</si>
  <si>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</si>
  <si>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</si>
  <si>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</si>
  <si>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</si>
  <si>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</si>
  <si>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</si>
  <si>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</si>
  <si>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</si>
  <si>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</si>
  <si>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</si>
  <si>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</si>
  <si>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</si>
  <si>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</si>
  <si>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</si>
  <si>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</si>
  <si>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</si>
  <si>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</si>
  <si>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</si>
  <si>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</si>
  <si>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</si>
  <si>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</si>
  <si>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</si>
  <si>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Condición</t>
  </si>
  <si>
    <t>EBA</t>
  </si>
  <si>
    <t>EBE</t>
  </si>
  <si>
    <t>No clasificados</t>
  </si>
  <si>
    <t>EBR Inicial</t>
  </si>
  <si>
    <t>EBR Primaria</t>
  </si>
  <si>
    <t>EBR Secundaria</t>
  </si>
  <si>
    <t>Segunda</t>
  </si>
  <si>
    <t>Tercera</t>
  </si>
  <si>
    <t>Cuarta</t>
  </si>
  <si>
    <t>Quinta</t>
  </si>
  <si>
    <t>Sexta</t>
  </si>
  <si>
    <t>Séptima</t>
  </si>
  <si>
    <t>Escala que ascendió</t>
  </si>
  <si>
    <t>Escala a la que postula</t>
  </si>
  <si>
    <t>Modalidad y nivel educativo</t>
  </si>
  <si>
    <t>Total nacional</t>
  </si>
  <si>
    <t>Tabla 1.</t>
  </si>
  <si>
    <t xml:space="preserve">Tabla 2. </t>
  </si>
  <si>
    <t xml:space="preserve">Tabla 3. </t>
  </si>
  <si>
    <t>Tabla 5.</t>
  </si>
  <si>
    <t xml:space="preserve">Tabla 7. </t>
  </si>
  <si>
    <t>Puntaje promedio en la Prueba Única Nacional, la Evaluación de Trayectoria y el Puntaje Final de los ganadores de una vacante de ascenso, según escala que ascendió</t>
  </si>
  <si>
    <t xml:space="preserve">Tabla 6. </t>
  </si>
  <si>
    <t xml:space="preserve"> </t>
  </si>
  <si>
    <t>Cantidad de postulantes</t>
  </si>
  <si>
    <t>Clasificados / evaluados</t>
  </si>
  <si>
    <t>Ganadores / evaluados</t>
  </si>
  <si>
    <t>Ganadores / Metas</t>
  </si>
  <si>
    <t>Porcentaje</t>
  </si>
  <si>
    <t>Cantidad de metas de ascenso</t>
  </si>
  <si>
    <r>
      <t xml:space="preserve">Inscritos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</si>
  <si>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Evaluados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</si>
  <si>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 xml:space="preserve">Clasificados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</si>
  <si>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t>Resumen del Concurso Público para el Ascenso de Escala de los Profesores de Educación Básica, según modalidad y nivel educativo</t>
  </si>
  <si>
    <t>Resumen del Concurso Público para el Ascenso de Escala de los profesores de Educación Básica, según escala a la que postula</t>
  </si>
  <si>
    <t>Resumen del Concurso Público para el Ascenso de Escala de los profesores de Educación Básica, según región</t>
  </si>
  <si>
    <r>
      <t xml:space="preserve">Porcentaje de acierto promedio </t>
    </r>
    <r>
      <rPr>
        <b/>
        <vertAlign val="superscript"/>
        <sz val="11"/>
        <color theme="0"/>
        <rFont val="Calibri"/>
        <family val="2"/>
        <charset val="1"/>
        <scheme val="minor"/>
      </rPr>
      <t>2</t>
    </r>
  </si>
  <si>
    <r>
      <t xml:space="preserve">Cantidad de postulantes evaluados </t>
    </r>
    <r>
      <rPr>
        <b/>
        <vertAlign val="superscript"/>
        <sz val="9"/>
        <color theme="0"/>
        <rFont val="Calibri"/>
        <family val="2"/>
        <scheme val="minor"/>
      </rPr>
      <t>1</t>
    </r>
  </si>
  <si>
    <r>
      <t xml:space="preserve">Cantidad de postulantes evaluados </t>
    </r>
    <r>
      <rPr>
        <b/>
        <vertAlign val="superscript"/>
        <sz val="11"/>
        <color theme="0"/>
        <rFont val="Calibri"/>
        <family val="2"/>
        <scheme val="minor"/>
      </rPr>
      <t>1</t>
    </r>
  </si>
  <si>
    <r>
      <t xml:space="preserve">Puntaje promedio PUN </t>
    </r>
    <r>
      <rPr>
        <b/>
        <vertAlign val="superscript"/>
        <sz val="11"/>
        <color theme="0"/>
        <rFont val="Calibri"/>
        <family val="2"/>
        <charset val="1"/>
        <scheme val="minor"/>
      </rPr>
      <t>2</t>
    </r>
  </si>
  <si>
    <r>
      <t xml:space="preserve">Puntaje promedio Trayectoria </t>
    </r>
    <r>
      <rPr>
        <b/>
        <vertAlign val="superscript"/>
        <sz val="11"/>
        <color theme="0"/>
        <rFont val="Calibri"/>
        <family val="2"/>
        <charset val="1"/>
        <scheme val="minor"/>
      </rPr>
      <t>3</t>
    </r>
  </si>
  <si>
    <r>
      <t xml:space="preserve">Cantidad de postulantes ganadores de una vacante de ascenso </t>
    </r>
    <r>
      <rPr>
        <b/>
        <vertAlign val="superscript"/>
        <sz val="11"/>
        <color theme="0"/>
        <rFont val="Calibri"/>
        <family val="2"/>
        <charset val="1"/>
        <scheme val="minor"/>
      </rPr>
      <t>1</t>
    </r>
  </si>
  <si>
    <t>Octava</t>
  </si>
  <si>
    <r>
      <t xml:space="preserve">Ganadores de una vacante de ascenso </t>
    </r>
    <r>
      <rPr>
        <b/>
        <vertAlign val="superscript"/>
        <sz val="9"/>
        <color theme="0"/>
        <rFont val="Calibri"/>
        <family val="2"/>
        <scheme val="minor"/>
      </rPr>
      <t>6</t>
    </r>
  </si>
  <si>
    <r>
      <t xml:space="preserve">Clasificados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</si>
  <si>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r>
      <t xml:space="preserve">Evaluados </t>
    </r>
    <r>
      <rPr>
        <b/>
        <vertAlign val="superscript"/>
        <sz val="9"/>
        <color theme="0"/>
        <rFont val="Calibri"/>
        <family val="2"/>
        <scheme val="minor"/>
      </rPr>
      <t>3</t>
    </r>
  </si>
  <si>
    <r>
      <t xml:space="preserve">Inscritos </t>
    </r>
    <r>
      <rPr>
        <b/>
        <vertAlign val="superscript"/>
        <sz val="9"/>
        <color theme="0"/>
        <rFont val="Calibri"/>
        <family val="2"/>
        <scheme val="minor"/>
      </rPr>
      <t>2</t>
    </r>
  </si>
  <si>
    <r>
      <t>Región</t>
    </r>
    <r>
      <rPr>
        <b/>
        <vertAlign val="superscript"/>
        <sz val="9"/>
        <color theme="0"/>
        <rFont val="Calibri"/>
        <family val="2"/>
        <scheme val="minor"/>
      </rPr>
      <t>1</t>
    </r>
  </si>
  <si>
    <t>Porcentaje 
de acierto 
mínimo</t>
  </si>
  <si>
    <t>Porcentaje 
de acierto 
máximo</t>
  </si>
  <si>
    <t>Tabla 4.</t>
  </si>
  <si>
    <t>Puntaje final mínimo</t>
  </si>
  <si>
    <t>Puntaje final máximo</t>
  </si>
  <si>
    <t>4/ Puntaje promedio final: puntaje promedio del puntaje final (este puntaje incluye los puntajes en la Prueba Única Nacional, la Evaluación de Trayectoria y la Bonificación por Discapacidad, esta última solo en los casos que corresponda).</t>
  </si>
  <si>
    <r>
      <t xml:space="preserve">Porcentaje de acierto promedio </t>
    </r>
    <r>
      <rPr>
        <b/>
        <vertAlign val="superscript"/>
        <sz val="11"/>
        <color theme="0"/>
        <rFont val="Calibri"/>
        <family val="2"/>
        <scheme val="minor"/>
      </rPr>
      <t>2</t>
    </r>
  </si>
  <si>
    <r>
      <t xml:space="preserve">Puntaje promedio final </t>
    </r>
    <r>
      <rPr>
        <b/>
        <vertAlign val="superscript"/>
        <sz val="11"/>
        <color theme="0"/>
        <rFont val="Calibri"/>
        <family val="2"/>
        <scheme val="minor"/>
      </rPr>
      <t>4</t>
    </r>
  </si>
  <si>
    <r>
      <t xml:space="preserve">4/ Puntaje promedio final: puntaje promedio del puntaje final (este puntaje se calcula sumando los puntajes en la </t>
    </r>
    <r>
      <rPr>
        <i/>
        <sz val="8"/>
        <color rgb="FF4B4B4B"/>
        <rFont val="Calibri"/>
        <family val="2"/>
        <scheme val="minor"/>
      </rPr>
      <t>Prueba Nacional</t>
    </r>
    <r>
      <rPr>
        <sz val="8"/>
        <color rgb="FF4B4B4B"/>
        <rFont val="Calibri"/>
        <family val="2"/>
        <scheme val="minor"/>
      </rPr>
      <t xml:space="preserve">, la </t>
    </r>
    <r>
      <rPr>
        <i/>
        <sz val="8"/>
        <color rgb="FF4B4B4B"/>
        <rFont val="Calibri"/>
        <family val="2"/>
        <scheme val="minor"/>
      </rPr>
      <t>Valoración de la Trayectoria Profesional</t>
    </r>
    <r>
      <rPr>
        <sz val="8"/>
        <color rgb="FF4B4B4B"/>
        <rFont val="Calibri"/>
        <family val="2"/>
        <scheme val="minor"/>
      </rPr>
      <t xml:space="preserve"> y la Bonificación por Discapacidad, esta última solo en los casos que corresponda).</t>
    </r>
  </si>
  <si>
    <t>1/ Ganadores: cantidad de postulantes que ganaron una vacante de ascenso de escala magisterial.</t>
  </si>
  <si>
    <t>3/ Puntaje promedio Trayectoria: puntaje promedio en la Evaluación de Trayectoria (este instrumento tuvo un puntaje máximo de 50 puntos).</t>
  </si>
  <si>
    <t>2/ Puntaje promedio en PN: puntaje promedio en la Prueba Nacional (este instrumento tuvo un puntaje máximo de 90 puntos).</t>
  </si>
  <si>
    <r>
      <t xml:space="preserve">Clasificados </t>
    </r>
    <r>
      <rPr>
        <b/>
        <vertAlign val="superscript"/>
        <sz val="11"/>
        <color rgb="FF4B4B4B"/>
        <rFont val="Calibri"/>
        <family val="2"/>
        <scheme val="minor"/>
      </rPr>
      <t>3</t>
    </r>
  </si>
  <si>
    <t>1/ Inscritos: cantidad de postulantes inscritos en el concurso.</t>
  </si>
  <si>
    <t>1/ Región donde el postulante es titular.</t>
  </si>
  <si>
    <t>2/ Inscritos: cantidad de postulantes inscritos en el concurso.</t>
  </si>
  <si>
    <r>
      <t xml:space="preserve">3/ Puntaje promedio en </t>
    </r>
    <r>
      <rPr>
        <i/>
        <sz val="8"/>
        <color rgb="FF4B4B4B"/>
        <rFont val="Calibri"/>
        <family val="2"/>
        <scheme val="minor"/>
      </rPr>
      <t>Trayectoria</t>
    </r>
    <r>
      <rPr>
        <sz val="8"/>
        <color rgb="FF4B4B4B"/>
        <rFont val="Calibri"/>
        <family val="2"/>
        <scheme val="minor"/>
      </rPr>
      <t xml:space="preserve">: puntaje promedio en la </t>
    </r>
    <r>
      <rPr>
        <i/>
        <sz val="8"/>
        <color rgb="FF4B4B4B"/>
        <rFont val="Calibri"/>
        <family val="2"/>
        <scheme val="minor"/>
      </rPr>
      <t>Valoración de la Trayectoria Profesional</t>
    </r>
    <r>
      <rPr>
        <sz val="8"/>
        <color rgb="FF4B4B4B"/>
        <rFont val="Calibri"/>
        <family val="2"/>
        <scheme val="minor"/>
      </rPr>
      <t xml:space="preserve"> (este instrumento tuvo un puntaje máximo de 50 puntos).</t>
    </r>
  </si>
  <si>
    <r>
      <rPr>
        <b/>
        <i/>
        <sz val="8"/>
        <color rgb="FF4B4B4B"/>
        <rFont val="Calibri"/>
        <family val="2"/>
      </rPr>
      <t>Fuente:</t>
    </r>
    <r>
      <rPr>
        <i/>
        <sz val="8"/>
        <color rgb="FF4B4B4B"/>
        <rFont val="Calibri"/>
        <family val="2"/>
      </rPr>
      <t xml:space="preserve"> MINEDU-DIGEDD-DIED, Concurso Público para el Ascenso de Escala de los Profesores de Educación Básica, 2022.</t>
    </r>
  </si>
  <si>
    <r>
      <t xml:space="preserve">Clasificados </t>
    </r>
    <r>
      <rPr>
        <b/>
        <vertAlign val="superscript"/>
        <sz val="11"/>
        <color rgb="FF4B4B4B"/>
        <rFont val="Calibri"/>
        <family val="2"/>
        <charset val="1"/>
        <scheme val="minor"/>
      </rPr>
      <t>3</t>
    </r>
  </si>
  <si>
    <r>
      <rPr>
        <b/>
        <i/>
        <sz val="8"/>
        <color rgb="FF4B4B4B"/>
        <rFont val="Calibri"/>
        <family val="2"/>
      </rPr>
      <t>Fuente:</t>
    </r>
    <r>
      <rPr>
        <i/>
        <sz val="8"/>
        <color rgb="FF4B4B4B"/>
        <rFont val="Calibri"/>
        <family val="2"/>
      </rPr>
      <t xml:space="preserve"> MINEDU-DIGEDD-DIED: Concurso Público para el Ascenso de Escala de los Profesores de Educación Básica, 2022.</t>
    </r>
  </si>
  <si>
    <t>2/ Evaluados: cantidad de postulantes que fueron evaluados en la Prueba Nacional.</t>
  </si>
  <si>
    <t>3/ Clasificados: cantidad de postulantes que superaron los puntajes mínimos establecidos en la Prueba Nacional para cada escala a la que se postula (Segunda escala: 54 puntos; Tercera escala: 57 puntos; Cuarta escala: 60 puntos; Quinta escala: 63 puntos; Sexta escala: 66 puntos, Séptima y Octava escala: 69 puntos).</t>
  </si>
  <si>
    <t>3/ Evaluados: cantidad de postulantes que fueron evaluados en la Prueba Nacional.</t>
  </si>
  <si>
    <t>4/ Clasificados: cantidad de postulantes que superaron los puntajes mínimos establecidos en la Prueba Nacional para cada escala a la que se postula (Segunda escala: 54 puntos; Tercera escala: 57 puntos; Cuarta escala: 60 puntos; Quinta escala: 63 puntos; Sexta escala: 66 puntos, Séptima y Octava escala: 69 puntos).</t>
  </si>
  <si>
    <t>Porcentaje de acierto promedio en la Prueba Nacional, según condición, modalidad y nivel educativo</t>
  </si>
  <si>
    <t>1/ Cantidad de postulantes evaluados: número de postulantes que rindieron la Prueba Nacional.</t>
  </si>
  <si>
    <t>2/ Porcentaje de acierto promedio: promedio del número de preguntas respondidas correctamente entre el número total de preguntas de la Prueba Nacional.</t>
  </si>
  <si>
    <t>Porcentaje de acierto promedio en la Prueba Nacional, según condición y escala a la que postula</t>
  </si>
  <si>
    <t>Puntaje promedio en la Prueba Nacional, la Evaluación de Trayectoria y el puntaje final de los ganadores de una vacante de ascenso, según modalidad y nivel educativo</t>
  </si>
  <si>
    <r>
      <t xml:space="preserve">Puntaje promedio PN </t>
    </r>
    <r>
      <rPr>
        <b/>
        <vertAlign val="superscript"/>
        <sz val="11"/>
        <color theme="0"/>
        <rFont val="Calibri"/>
        <family val="2"/>
        <charset val="1"/>
        <scheme val="minor"/>
      </rPr>
      <t>2</t>
    </r>
  </si>
  <si>
    <t>2/ Puntaje promedio PN: puntaje promedio en la Prueba Única Nacional (este instrumento tuvo un puntaje máximo de 90 puntos.</t>
  </si>
  <si>
    <r>
      <t xml:space="preserve">Evaluados Etapa Descentralizada </t>
    </r>
    <r>
      <rPr>
        <b/>
        <vertAlign val="superscript"/>
        <sz val="9"/>
        <color theme="0"/>
        <rFont val="Calibri"/>
        <family val="2"/>
        <scheme val="minor"/>
      </rPr>
      <t>4</t>
    </r>
  </si>
  <si>
    <r>
      <t xml:space="preserve">Cumplen requisitos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</si>
  <si>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t>5/ Cumplen requisitos: cantidad de postulantes que cumplieron los requisitos establecidos en la norma técnica del concurso.</t>
  </si>
  <si>
    <r>
      <t xml:space="preserve">Evaluados Etapa Descentralizada </t>
    </r>
    <r>
      <rPr>
        <b/>
        <vertAlign val="superscript"/>
        <sz val="9"/>
        <color theme="0"/>
        <rFont val="Calibri"/>
        <family val="2"/>
        <scheme val="minor"/>
      </rPr>
      <t>5</t>
    </r>
  </si>
  <si>
    <r>
      <t xml:space="preserve">Cumplen requisitos </t>
    </r>
    <r>
      <rPr>
        <b/>
        <vertAlign val="superscript"/>
        <sz val="9"/>
        <color theme="0"/>
        <rFont val="Calibri"/>
        <family val="2"/>
        <scheme val="minor"/>
      </rPr>
      <t>6</t>
    </r>
  </si>
  <si>
    <r>
      <t xml:space="preserve">Ganadores de una vacante de ascenso </t>
    </r>
    <r>
      <rPr>
        <b/>
        <vertAlign val="superscript"/>
        <sz val="9"/>
        <color theme="0"/>
        <rFont val="Calibri"/>
        <family val="2"/>
        <scheme val="minor"/>
      </rPr>
      <t>7</t>
    </r>
  </si>
  <si>
    <t>6/ Cumplen requisitos: cantidad de postulantes que cumplieron los requisitos establecidos en la norma técnica del concurso.</t>
  </si>
  <si>
    <t>4/ Evaluados Etapa Descentralizada: cantidad de postulantes que fueron evaluados en la Etapa Descentralizada.</t>
  </si>
  <si>
    <t>6/ Ganadores: cantidad de postulantes que cumplieron requisitos y ganaron una vacante de ascenso de escala magisterial.</t>
  </si>
  <si>
    <t>7/ Ganadores: cantidad de postulantes que cumplieron requisitos y ganaron una vacante de ascenso de escala magisterial.</t>
  </si>
  <si>
    <t>5/ Evaluados Etapa Descentralizada: cantidad de postulantes que fueron evaluados en la Etapa Descentralizada.</t>
  </si>
  <si>
    <t>Actualizada el 26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</si>
</sst>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0000"/>
    <numFmt numFmtId="166" formatCode="0.00000000"/>
  </numFmts>
  <fonts count="4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0"/>
      <color rgb="FF4B4B4B"/>
      <name val="Calibri"/>
      <family val="2"/>
    </font>
    <font>
      <sz val="10"/>
      <color rgb="FF4B4B4B"/>
      <name val="Calibri"/>
      <family val="2"/>
    </font>
    <font>
      <b/>
      <sz val="10"/>
      <color rgb="FF000000"/>
      <name val="Calibri"/>
      <family val="2"/>
    </font>
    <font>
      <b/>
      <sz val="9"/>
      <color theme="0"/>
      <name val="Calibri"/>
      <family val="2"/>
      <charset val="1"/>
      <scheme val="minor"/>
    </font>
    <font>
      <b/>
      <vertAlign val="superscript"/>
      <sz val="11"/>
      <color theme="0"/>
      <name val="Calibri"/>
      <family val="2"/>
      <charset val="1"/>
      <scheme val="minor"/>
    </font>
    <font>
      <sz val="10"/>
      <color rgb="FF000000"/>
      <name val="Lucida Console"/>
      <family val="3"/>
    </font>
    <font>
      <b/>
      <sz val="10"/>
      <color theme="0"/>
      <name val="Calibri"/>
      <family val="2"/>
    </font>
    <font>
      <b/>
      <sz val="9"/>
      <color theme="0"/>
      <name val="Calibri"/>
      <family val="2"/>
      <charset val="1"/>
    </font>
    <font>
      <i/>
      <sz val="9"/>
      <color rgb="FF000000"/>
      <name val="Calibri"/>
      <family val="2"/>
      <charset val="1"/>
    </font>
    <font>
      <b/>
      <sz val="8"/>
      <color theme="0"/>
      <name val="Calibri"/>
      <family val="2"/>
      <charset val="1"/>
      <scheme val="minor"/>
    </font>
    <font>
      <b/>
      <vertAlign val="superscript"/>
      <sz val="9"/>
      <color theme="0"/>
      <name val="Calibri"/>
      <family val="2"/>
      <scheme val="minor"/>
    </font>
    <font>
      <sz val="10"/>
      <color rgb="FF4B4B4B"/>
      <name val="Calibri"/>
      <family val="2"/>
      <scheme val="minor"/>
    </font>
    <font>
      <b/>
      <sz val="10"/>
      <color rgb="FF4B4B4B"/>
      <name val="Calibri"/>
      <family val="2"/>
      <scheme val="minor"/>
    </font>
    <font>
      <i/>
      <sz val="10"/>
      <color rgb="FF4B4B4B"/>
      <name val="Calibri"/>
      <family val="2"/>
      <charset val="1"/>
    </font>
    <font>
      <sz val="8"/>
      <color rgb="FF4B4B4B"/>
      <name val="Calibri"/>
      <family val="2"/>
    </font>
    <font>
      <sz val="8"/>
      <color rgb="FF4B4B4B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rgb="FF4B4B4B"/>
      <name val="Calibri"/>
      <family val="2"/>
      <scheme val="minor"/>
    </font>
    <font>
      <b/>
      <sz val="9"/>
      <color rgb="FF4B4B4B"/>
      <name val="Calibri"/>
      <family val="2"/>
      <charset val="1"/>
      <scheme val="minor"/>
    </font>
    <font>
      <sz val="10"/>
      <color theme="0"/>
      <name val="Calibri"/>
      <family val="2"/>
    </font>
    <font>
      <b/>
      <u/>
      <sz val="10"/>
      <color rgb="FF4B4B4B"/>
      <name val="Calibri"/>
      <family val="2"/>
    </font>
    <font>
      <i/>
      <sz val="8"/>
      <color rgb="FF4B4B4B"/>
      <name val="Calibri"/>
      <family val="2"/>
      <scheme val="minor"/>
    </font>
    <font>
      <i/>
      <sz val="8"/>
      <color rgb="FF4B4B4B"/>
      <name val="Calibri"/>
      <family val="2"/>
    </font>
    <font>
      <b/>
      <i/>
      <sz val="8"/>
      <color rgb="FF4B4B4B"/>
      <name val="Calibri"/>
      <family val="2"/>
    </font>
    <font>
      <b/>
      <vertAlign val="superscript"/>
      <sz val="11"/>
      <color rgb="FF4B4B4B"/>
      <name val="Calibri"/>
      <family val="2"/>
      <scheme val="minor"/>
    </font>
    <font>
      <b/>
      <vertAlign val="superscript"/>
      <sz val="11"/>
      <color rgb="FF4B4B4B"/>
      <name val="Calibri"/>
      <family val="2"/>
      <charset val="1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27F76"/>
        <bgColor indexed="64"/>
      </patternFill>
    </fill>
    <fill>
      <patternFill patternType="solid">
        <fgColor rgb="FFEEF6F5"/>
        <bgColor indexed="64"/>
      </patternFill>
    </fill>
    <fill>
      <patternFill patternType="solid">
        <fgColor rgb="FF539F92"/>
        <bgColor indexed="64"/>
      </patternFill>
    </fill>
  </fills>
  <borders count="3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/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/>
      <right style="thin">
        <color rgb="FFD9D9D9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/>
      <diagonal/>
    </border>
    <border>
      <left/>
      <right style="thin">
        <color rgb="FFD9D9D9"/>
      </right>
      <top/>
      <bottom style="thin">
        <color rgb="FFE6E6E6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E6E6E6"/>
      </right>
      <top/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 tint="-0.249977111117893"/>
      </bottom>
      <diagonal/>
    </border>
    <border>
      <left style="thin">
        <color theme="0"/>
      </left>
      <right style="thin">
        <color rgb="FFD9D9D9"/>
      </right>
      <top style="thin">
        <color rgb="FFE6E6E6"/>
      </top>
      <bottom style="medium">
        <color theme="0" tint="-0.249977111117893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medium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E6E6E6"/>
      </left>
      <right/>
      <top style="thin">
        <color rgb="FFE6E6E6"/>
      </top>
      <bottom style="medium">
        <color theme="0" tint="-0.249977111117893"/>
      </bottom>
      <diagonal/>
    </border>
    <border>
      <left/>
      <right style="thin">
        <color rgb="FFE6E6E6"/>
      </right>
      <top style="thin">
        <color rgb="FFE6E6E6"/>
      </top>
      <bottom style="medium">
        <color theme="0" tint="-0.249977111117893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medium">
        <color theme="0" tint="-0.249977111117893"/>
      </bottom>
      <diagonal/>
    </border>
    <border>
      <left style="thin">
        <color rgb="FFE6E6E6"/>
      </left>
      <right/>
      <top style="medium">
        <color theme="0" tint="-0.249977111117893"/>
      </top>
      <bottom style="thin">
        <color rgb="FFE6E6E6"/>
      </bottom>
      <diagonal/>
    </border>
    <border>
      <left/>
      <right style="thin">
        <color rgb="FFE6E6E6"/>
      </right>
      <top style="medium">
        <color theme="0" tint="-0.249977111117893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medium">
        <color theme="0" tint="-0.249977111117893"/>
      </top>
      <bottom style="thin">
        <color rgb="FFE6E6E6"/>
      </bottom>
      <diagonal/>
    </border>
    <border>
      <left style="thin">
        <color rgb="FFD9D9D9"/>
      </left>
      <right style="thin">
        <color rgb="FFD9D9D9"/>
      </right>
      <top style="thin">
        <color theme="0"/>
      </top>
      <bottom style="thin">
        <color theme="0"/>
      </bottom>
      <diagonal/>
    </border>
    <border>
      <left/>
      <right style="thin">
        <color rgb="FFD9D9D9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E6E6E6"/>
      </left>
      <right/>
      <top style="thin">
        <color rgb="FFE6E6E6"/>
      </top>
      <bottom/>
      <diagonal/>
    </border>
    <border>
      <left/>
      <right/>
      <top/>
      <bottom style="thin">
        <color rgb="FFD9D9D9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E6E6E6"/>
      </left>
      <right style="thin">
        <color rgb="FFE6E6E6"/>
      </right>
      <top style="thin">
        <color theme="0"/>
      </top>
      <bottom style="thin">
        <color theme="0"/>
      </bottom>
      <diagonal/>
    </border>
    <border>
      <left style="thin">
        <color rgb="FFE6E6E6"/>
      </left>
      <right style="thin">
        <color rgb="FFE6E6E6"/>
      </right>
      <top style="thin">
        <color theme="0"/>
      </top>
      <bottom style="thin">
        <color rgb="FFE6E6E6"/>
      </bottom>
      <diagonal/>
    </border>
  </borders>
  <cellStyleXfs count="26">
    <xf numFmtId="0" fontId="0" fillId="0" borderId="0"/>
    <xf numFmtId="9" fontId="6" fillId="0" borderId="0" applyBorder="0" applyProtection="0"/>
    <xf numFmtId="0" fontId="6" fillId="0" borderId="0"/>
    <xf numFmtId="0" fontId="5" fillId="0" borderId="0"/>
    <xf numFmtId="0" fontId="7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50">
    <xf numFmtId="0" fontId="0" fillId="0" borderId="0" xfId="0"/>
    <xf numFmtId="0" fontId="4" fillId="0" borderId="0" xfId="5"/>
    <xf numFmtId="165" fontId="4" fillId="0" borderId="0" xfId="5" applyNumberFormat="1"/>
    <xf numFmtId="166" fontId="4" fillId="0" borderId="0" xfId="5" applyNumberFormat="1"/>
    <xf numFmtId="0" fontId="10" fillId="0" borderId="0" xfId="22"/>
    <xf numFmtId="0" fontId="10" fillId="0" borderId="0" xfId="23"/>
    <xf numFmtId="0" fontId="10" fillId="0" borderId="0" xfId="24"/>
    <xf numFmtId="0" fontId="0" fillId="0" borderId="0" xfId="0" applyAlignment="1">
      <alignment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2" borderId="1" xfId="4" applyFont="1" applyFill="1" applyBorder="1" applyAlignment="1">
      <alignment vertical="center"/>
    </xf>
    <xf numFmtId="0" fontId="15" fillId="0" borderId="1" xfId="4" applyFont="1" applyFill="1" applyBorder="1" applyAlignment="1">
      <alignment vertical="center"/>
    </xf>
    <xf numFmtId="0" fontId="15" fillId="0" borderId="3" xfId="4" applyFont="1" applyFill="1" applyBorder="1" applyAlignment="1">
      <alignment vertical="center"/>
    </xf>
    <xf numFmtId="0" fontId="16" fillId="0" borderId="0" xfId="0" applyFont="1"/>
    <xf numFmtId="0" fontId="4" fillId="0" borderId="0" xfId="5" applyAlignment="1">
      <alignment vertical="center"/>
    </xf>
    <xf numFmtId="0" fontId="15" fillId="0" borderId="9" xfId="4" applyFont="1" applyFill="1" applyBorder="1" applyAlignment="1">
      <alignment vertical="center"/>
    </xf>
    <xf numFmtId="0" fontId="15" fillId="0" borderId="11" xfId="4" applyFont="1" applyFill="1" applyBorder="1" applyAlignment="1">
      <alignment vertical="center"/>
    </xf>
    <xf numFmtId="0" fontId="14" fillId="2" borderId="3" xfId="4" applyFont="1" applyFill="1" applyBorder="1" applyAlignment="1">
      <alignment vertical="center"/>
    </xf>
    <xf numFmtId="0" fontId="15" fillId="0" borderId="13" xfId="4" applyFont="1" applyFill="1" applyBorder="1" applyAlignment="1">
      <alignment vertical="center"/>
    </xf>
    <xf numFmtId="0" fontId="15" fillId="0" borderId="15" xfId="4" applyFont="1" applyFill="1" applyBorder="1" applyAlignment="1">
      <alignment vertical="center"/>
    </xf>
    <xf numFmtId="0" fontId="15" fillId="0" borderId="6" xfId="4" applyFont="1" applyFill="1" applyBorder="1" applyAlignment="1">
      <alignment vertical="center"/>
    </xf>
    <xf numFmtId="0" fontId="15" fillId="0" borderId="8" xfId="4" applyFont="1" applyFill="1" applyBorder="1" applyAlignment="1">
      <alignment vertical="center"/>
    </xf>
    <xf numFmtId="0" fontId="15" fillId="0" borderId="4" xfId="4" applyFont="1" applyFill="1" applyBorder="1" applyAlignment="1">
      <alignment vertical="center"/>
    </xf>
    <xf numFmtId="0" fontId="15" fillId="0" borderId="10" xfId="4" applyFont="1" applyFill="1" applyBorder="1" applyAlignment="1">
      <alignment vertical="center"/>
    </xf>
    <xf numFmtId="0" fontId="1" fillId="0" borderId="0" xfId="5" applyFont="1"/>
    <xf numFmtId="0" fontId="19" fillId="0" borderId="0" xfId="0" applyFont="1" applyAlignment="1">
      <alignment vertical="center"/>
    </xf>
    <xf numFmtId="0" fontId="19" fillId="3" borderId="0" xfId="0" applyFont="1" applyFill="1" applyAlignment="1">
      <alignment vertical="center"/>
    </xf>
    <xf numFmtId="0" fontId="15" fillId="5" borderId="9" xfId="4" applyFont="1" applyFill="1" applyBorder="1" applyAlignment="1">
      <alignment vertical="center"/>
    </xf>
    <xf numFmtId="0" fontId="15" fillId="5" borderId="6" xfId="4" applyFont="1" applyFill="1" applyBorder="1" applyAlignment="1">
      <alignment vertical="center"/>
    </xf>
    <xf numFmtId="0" fontId="15" fillId="5" borderId="16" xfId="4" applyFont="1" applyFill="1" applyBorder="1" applyAlignment="1">
      <alignment vertical="center"/>
    </xf>
    <xf numFmtId="0" fontId="22" fillId="0" borderId="0" xfId="0" applyFont="1"/>
    <xf numFmtId="3" fontId="15" fillId="0" borderId="3" xfId="4" applyNumberFormat="1" applyFont="1" applyFill="1" applyBorder="1" applyAlignment="1">
      <alignment horizontal="center" vertical="center"/>
    </xf>
    <xf numFmtId="164" fontId="25" fillId="0" borderId="3" xfId="1" applyNumberFormat="1" applyFont="1" applyBorder="1" applyAlignment="1">
      <alignment horizontal="center" vertical="center"/>
    </xf>
    <xf numFmtId="3" fontId="15" fillId="0" borderId="1" xfId="4" applyNumberFormat="1" applyFont="1" applyFill="1" applyBorder="1" applyAlignment="1">
      <alignment horizontal="center" vertical="center"/>
    </xf>
    <xf numFmtId="164" fontId="25" fillId="0" borderId="1" xfId="1" applyNumberFormat="1" applyFont="1" applyBorder="1" applyAlignment="1">
      <alignment horizontal="center" vertical="center"/>
    </xf>
    <xf numFmtId="3" fontId="15" fillId="0" borderId="13" xfId="4" applyNumberFormat="1" applyFont="1" applyFill="1" applyBorder="1" applyAlignment="1">
      <alignment horizontal="center" vertical="center"/>
    </xf>
    <xf numFmtId="164" fontId="25" fillId="0" borderId="13" xfId="1" applyNumberFormat="1" applyFont="1" applyBorder="1" applyAlignment="1">
      <alignment horizontal="center" vertical="center"/>
    </xf>
    <xf numFmtId="3" fontId="14" fillId="2" borderId="3" xfId="4" applyNumberFormat="1" applyFont="1" applyFill="1" applyBorder="1" applyAlignment="1">
      <alignment horizontal="center" vertical="center"/>
    </xf>
    <xf numFmtId="164" fontId="26" fillId="2" borderId="3" xfId="1" applyNumberFormat="1" applyFont="1" applyFill="1" applyBorder="1" applyAlignment="1">
      <alignment horizontal="center" vertical="center"/>
    </xf>
    <xf numFmtId="0" fontId="27" fillId="0" borderId="0" xfId="4" applyFont="1" applyFill="1" applyBorder="1" applyAlignment="1">
      <alignment vertical="top"/>
    </xf>
    <xf numFmtId="0" fontId="28" fillId="0" borderId="0" xfId="0" applyFont="1"/>
    <xf numFmtId="0" fontId="28" fillId="0" borderId="0" xfId="0" applyFont="1" applyAlignment="1">
      <alignment vertical="top"/>
    </xf>
    <xf numFmtId="3" fontId="14" fillId="2" borderId="1" xfId="4" applyNumberFormat="1" applyFont="1" applyFill="1" applyBorder="1" applyAlignment="1">
      <alignment horizontal="center" vertical="center"/>
    </xf>
    <xf numFmtId="164" fontId="26" fillId="2" borderId="1" xfId="1" applyNumberFormat="1" applyFont="1" applyFill="1" applyBorder="1" applyAlignment="1">
      <alignment horizontal="center" vertical="center"/>
    </xf>
    <xf numFmtId="0" fontId="29" fillId="0" borderId="0" xfId="5" applyFont="1"/>
    <xf numFmtId="3" fontId="15" fillId="5" borderId="3" xfId="4" applyNumberFormat="1" applyFont="1" applyFill="1" applyBorder="1" applyAlignment="1">
      <alignment horizontal="center" vertical="center"/>
    </xf>
    <xf numFmtId="164" fontId="25" fillId="5" borderId="1" xfId="1" applyNumberFormat="1" applyFont="1" applyFill="1" applyBorder="1" applyAlignment="1">
      <alignment horizontal="center" vertical="center"/>
    </xf>
    <xf numFmtId="3" fontId="15" fillId="5" borderId="1" xfId="4" applyNumberFormat="1" applyFont="1" applyFill="1" applyBorder="1" applyAlignment="1">
      <alignment horizontal="center" vertical="center"/>
    </xf>
    <xf numFmtId="3" fontId="15" fillId="0" borderId="8" xfId="4" applyNumberFormat="1" applyFont="1" applyFill="1" applyBorder="1" applyAlignment="1">
      <alignment horizontal="center" vertical="center"/>
    </xf>
    <xf numFmtId="3" fontId="15" fillId="0" borderId="4" xfId="4" applyNumberFormat="1" applyFont="1" applyFill="1" applyBorder="1" applyAlignment="1">
      <alignment horizontal="center" vertical="center"/>
    </xf>
    <xf numFmtId="3" fontId="15" fillId="5" borderId="4" xfId="4" applyNumberFormat="1" applyFont="1" applyFill="1" applyBorder="1" applyAlignment="1">
      <alignment horizontal="center" vertical="center"/>
    </xf>
    <xf numFmtId="164" fontId="25" fillId="5" borderId="4" xfId="1" applyNumberFormat="1" applyFont="1" applyFill="1" applyBorder="1" applyAlignment="1">
      <alignment horizontal="center" vertical="center"/>
    </xf>
    <xf numFmtId="4" fontId="15" fillId="0" borderId="8" xfId="4" applyNumberFormat="1" applyFont="1" applyFill="1" applyBorder="1" applyAlignment="1">
      <alignment horizontal="center" vertical="center"/>
    </xf>
    <xf numFmtId="4" fontId="15" fillId="0" borderId="4" xfId="4" applyNumberFormat="1" applyFont="1" applyFill="1" applyBorder="1" applyAlignment="1">
      <alignment horizontal="center" vertical="center"/>
    </xf>
    <xf numFmtId="3" fontId="15" fillId="0" borderId="10" xfId="4" applyNumberFormat="1" applyFont="1" applyFill="1" applyBorder="1" applyAlignment="1">
      <alignment horizontal="center" vertical="center"/>
    </xf>
    <xf numFmtId="4" fontId="15" fillId="0" borderId="10" xfId="4" applyNumberFormat="1" applyFont="1" applyFill="1" applyBorder="1" applyAlignment="1">
      <alignment horizontal="center" vertical="center"/>
    </xf>
    <xf numFmtId="4" fontId="14" fillId="2" borderId="14" xfId="4" applyNumberFormat="1" applyFont="1" applyFill="1" applyBorder="1" applyAlignment="1">
      <alignment horizontal="center" vertical="center"/>
    </xf>
    <xf numFmtId="4" fontId="15" fillId="0" borderId="3" xfId="4" applyNumberFormat="1" applyFont="1" applyFill="1" applyBorder="1" applyAlignment="1">
      <alignment horizontal="center" vertical="center"/>
    </xf>
    <xf numFmtId="4" fontId="15" fillId="0" borderId="1" xfId="4" applyNumberFormat="1" applyFont="1" applyFill="1" applyBorder="1" applyAlignment="1">
      <alignment horizontal="center" vertical="center"/>
    </xf>
    <xf numFmtId="4" fontId="15" fillId="0" borderId="13" xfId="4" applyNumberFormat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9" fillId="0" borderId="0" xfId="5" applyFont="1" applyAlignment="1">
      <alignment wrapText="1"/>
    </xf>
    <xf numFmtId="9" fontId="25" fillId="0" borderId="1" xfId="1" applyFont="1" applyBorder="1" applyAlignment="1">
      <alignment horizontal="center" vertical="center"/>
    </xf>
    <xf numFmtId="0" fontId="29" fillId="0" borderId="0" xfId="5" applyFont="1" applyAlignment="1">
      <alignment vertical="center"/>
    </xf>
    <xf numFmtId="0" fontId="23" fillId="6" borderId="2" xfId="16" applyFont="1" applyFill="1" applyBorder="1" applyAlignment="1">
      <alignment horizontal="center" vertical="center" wrapText="1"/>
    </xf>
    <xf numFmtId="0" fontId="31" fillId="4" borderId="2" xfId="16" applyFont="1" applyFill="1" applyBorder="1" applyAlignment="1">
      <alignment horizontal="center" vertical="center" wrapText="1"/>
    </xf>
    <xf numFmtId="164" fontId="32" fillId="4" borderId="3" xfId="1" applyNumberFormat="1" applyFont="1" applyFill="1" applyBorder="1" applyAlignment="1">
      <alignment horizontal="center" vertical="center"/>
    </xf>
    <xf numFmtId="164" fontId="32" fillId="4" borderId="1" xfId="1" applyNumberFormat="1" applyFont="1" applyFill="1" applyBorder="1" applyAlignment="1">
      <alignment horizontal="center" vertical="center"/>
    </xf>
    <xf numFmtId="9" fontId="32" fillId="4" borderId="1" xfId="1" applyFont="1" applyFill="1" applyBorder="1" applyAlignment="1">
      <alignment horizontal="center" vertical="center"/>
    </xf>
    <xf numFmtId="164" fontId="32" fillId="4" borderId="13" xfId="1" applyNumberFormat="1" applyFont="1" applyFill="1" applyBorder="1" applyAlignment="1">
      <alignment horizontal="center" vertical="center"/>
    </xf>
    <xf numFmtId="164" fontId="33" fillId="4" borderId="3" xfId="1" applyNumberFormat="1" applyFont="1" applyFill="1" applyBorder="1" applyAlignment="1">
      <alignment horizontal="center" vertical="center"/>
    </xf>
    <xf numFmtId="164" fontId="33" fillId="4" borderId="1" xfId="1" applyNumberFormat="1" applyFont="1" applyFill="1" applyBorder="1" applyAlignment="1">
      <alignment horizontal="center" vertical="center"/>
    </xf>
    <xf numFmtId="0" fontId="17" fillId="6" borderId="2" xfId="16" applyFont="1" applyFill="1" applyBorder="1" applyAlignment="1">
      <alignment horizontal="center" vertical="center" wrapText="1"/>
    </xf>
    <xf numFmtId="0" fontId="34" fillId="6" borderId="2" xfId="16" applyFont="1" applyFill="1" applyBorder="1" applyAlignment="1">
      <alignment horizontal="center" vertical="center" wrapText="1"/>
    </xf>
    <xf numFmtId="0" fontId="34" fillId="4" borderId="2" xfId="16" applyFont="1" applyFill="1" applyBorder="1" applyAlignment="1">
      <alignment horizontal="center" vertical="center" wrapText="1"/>
    </xf>
    <xf numFmtId="0" fontId="15" fillId="0" borderId="18" xfId="4" applyFont="1" applyFill="1" applyBorder="1" applyAlignment="1">
      <alignment vertical="center"/>
    </xf>
    <xf numFmtId="3" fontId="15" fillId="0" borderId="19" xfId="4" applyNumberFormat="1" applyFont="1" applyFill="1" applyBorder="1" applyAlignment="1">
      <alignment horizontal="center" vertical="center"/>
    </xf>
    <xf numFmtId="164" fontId="32" fillId="4" borderId="19" xfId="1" applyNumberFormat="1" applyFont="1" applyFill="1" applyBorder="1" applyAlignment="1">
      <alignment horizontal="center" vertical="center"/>
    </xf>
    <xf numFmtId="164" fontId="25" fillId="0" borderId="19" xfId="1" applyNumberFormat="1" applyFont="1" applyBorder="1" applyAlignment="1">
      <alignment horizontal="center" vertical="center"/>
    </xf>
    <xf numFmtId="0" fontId="15" fillId="5" borderId="11" xfId="4" applyFont="1" applyFill="1" applyBorder="1" applyAlignment="1">
      <alignment vertical="center"/>
    </xf>
    <xf numFmtId="164" fontId="25" fillId="5" borderId="3" xfId="1" applyNumberFormat="1" applyFont="1" applyFill="1" applyBorder="1" applyAlignment="1">
      <alignment horizontal="center" vertical="center"/>
    </xf>
    <xf numFmtId="0" fontId="15" fillId="5" borderId="18" xfId="4" applyFont="1" applyFill="1" applyBorder="1" applyAlignment="1">
      <alignment vertical="center"/>
    </xf>
    <xf numFmtId="3" fontId="15" fillId="5" borderId="19" xfId="4" applyNumberFormat="1" applyFont="1" applyFill="1" applyBorder="1" applyAlignment="1">
      <alignment horizontal="center" vertical="center"/>
    </xf>
    <xf numFmtId="164" fontId="25" fillId="5" borderId="19" xfId="1" applyNumberFormat="1" applyFont="1" applyFill="1" applyBorder="1" applyAlignment="1">
      <alignment horizontal="center" vertical="center"/>
    </xf>
    <xf numFmtId="3" fontId="14" fillId="2" borderId="14" xfId="4" applyNumberFormat="1" applyFont="1" applyFill="1" applyBorder="1" applyAlignment="1">
      <alignment horizontal="center" vertical="center"/>
    </xf>
    <xf numFmtId="0" fontId="17" fillId="6" borderId="12" xfId="16" applyFont="1" applyFill="1" applyBorder="1" applyAlignment="1">
      <alignment horizontal="center" vertical="center" wrapText="1"/>
    </xf>
    <xf numFmtId="0" fontId="34" fillId="6" borderId="12" xfId="16" applyFont="1" applyFill="1" applyBorder="1" applyAlignment="1">
      <alignment horizontal="center" vertical="center" wrapText="1"/>
    </xf>
    <xf numFmtId="164" fontId="25" fillId="0" borderId="8" xfId="1" applyNumberFormat="1" applyFont="1" applyBorder="1" applyAlignment="1">
      <alignment horizontal="center" vertical="center"/>
    </xf>
    <xf numFmtId="164" fontId="25" fillId="0" borderId="4" xfId="1" applyNumberFormat="1" applyFont="1" applyBorder="1" applyAlignment="1">
      <alignment horizontal="center" vertical="center"/>
    </xf>
    <xf numFmtId="0" fontId="15" fillId="0" borderId="22" xfId="4" applyFont="1" applyFill="1" applyBorder="1" applyAlignment="1">
      <alignment vertical="center"/>
    </xf>
    <xf numFmtId="3" fontId="15" fillId="0" borderId="23" xfId="4" applyNumberFormat="1" applyFont="1" applyFill="1" applyBorder="1" applyAlignment="1">
      <alignment horizontal="center" vertical="center"/>
    </xf>
    <xf numFmtId="164" fontId="25" fillId="0" borderId="23" xfId="1" applyNumberFormat="1" applyFont="1" applyBorder="1" applyAlignment="1">
      <alignment horizontal="center" vertical="center"/>
    </xf>
    <xf numFmtId="0" fontId="15" fillId="0" borderId="25" xfId="4" applyFont="1" applyFill="1" applyBorder="1" applyAlignment="1">
      <alignment vertical="center"/>
    </xf>
    <xf numFmtId="3" fontId="15" fillId="0" borderId="26" xfId="4" applyNumberFormat="1" applyFont="1" applyFill="1" applyBorder="1" applyAlignment="1">
      <alignment horizontal="center" vertical="center"/>
    </xf>
    <xf numFmtId="164" fontId="25" fillId="0" borderId="26" xfId="1" applyNumberFormat="1" applyFont="1" applyBorder="1" applyAlignment="1">
      <alignment horizontal="center" vertical="center"/>
    </xf>
    <xf numFmtId="0" fontId="15" fillId="5" borderId="25" xfId="4" applyFont="1" applyFill="1" applyBorder="1" applyAlignment="1">
      <alignment vertical="center"/>
    </xf>
    <xf numFmtId="3" fontId="15" fillId="5" borderId="26" xfId="4" applyNumberFormat="1" applyFont="1" applyFill="1" applyBorder="1" applyAlignment="1">
      <alignment horizontal="center" vertical="center"/>
    </xf>
    <xf numFmtId="164" fontId="25" fillId="5" borderId="26" xfId="1" applyNumberFormat="1" applyFont="1" applyFill="1" applyBorder="1" applyAlignment="1">
      <alignment horizontal="center" vertical="center"/>
    </xf>
    <xf numFmtId="0" fontId="15" fillId="5" borderId="22" xfId="4" applyFont="1" applyFill="1" applyBorder="1" applyAlignment="1">
      <alignment vertical="center"/>
    </xf>
    <xf numFmtId="3" fontId="15" fillId="5" borderId="23" xfId="4" applyNumberFormat="1" applyFont="1" applyFill="1" applyBorder="1" applyAlignment="1">
      <alignment horizontal="center" vertical="center"/>
    </xf>
    <xf numFmtId="164" fontId="25" fillId="5" borderId="23" xfId="1" applyNumberFormat="1" applyFont="1" applyFill="1" applyBorder="1" applyAlignment="1">
      <alignment horizontal="center" vertical="center"/>
    </xf>
    <xf numFmtId="164" fontId="32" fillId="4" borderId="4" xfId="1" applyNumberFormat="1" applyFont="1" applyFill="1" applyBorder="1" applyAlignment="1">
      <alignment horizontal="center" vertical="center"/>
    </xf>
    <xf numFmtId="164" fontId="32" fillId="4" borderId="23" xfId="1" applyNumberFormat="1" applyFont="1" applyFill="1" applyBorder="1" applyAlignment="1">
      <alignment horizontal="center" vertical="center"/>
    </xf>
    <xf numFmtId="164" fontId="32" fillId="4" borderId="26" xfId="1" applyNumberFormat="1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vertical="center"/>
    </xf>
    <xf numFmtId="3" fontId="14" fillId="0" borderId="0" xfId="4" applyNumberFormat="1" applyFont="1" applyFill="1" applyBorder="1" applyAlignment="1">
      <alignment horizontal="center" vertical="center"/>
    </xf>
    <xf numFmtId="4" fontId="14" fillId="0" borderId="0" xfId="4" applyNumberFormat="1" applyFont="1" applyFill="1" applyBorder="1" applyAlignment="1">
      <alignment horizontal="center" vertical="center"/>
    </xf>
    <xf numFmtId="4" fontId="20" fillId="0" borderId="0" xfId="4" applyNumberFormat="1" applyFont="1" applyFill="1" applyBorder="1" applyAlignment="1">
      <alignment horizontal="center" vertical="center"/>
    </xf>
    <xf numFmtId="4" fontId="37" fillId="4" borderId="27" xfId="4" applyNumberFormat="1" applyFont="1" applyFill="1" applyBorder="1" applyAlignment="1">
      <alignment horizontal="center" vertical="center"/>
    </xf>
    <xf numFmtId="4" fontId="20" fillId="4" borderId="28" xfId="4" applyNumberFormat="1" applyFont="1" applyFill="1" applyBorder="1" applyAlignment="1">
      <alignment horizontal="center" vertical="center"/>
    </xf>
    <xf numFmtId="0" fontId="38" fillId="0" borderId="0" xfId="4" applyFont="1" applyFill="1" applyBorder="1" applyAlignment="1">
      <alignment vertical="top"/>
    </xf>
    <xf numFmtId="0" fontId="34" fillId="6" borderId="29" xfId="16" applyFont="1" applyFill="1" applyBorder="1" applyAlignment="1">
      <alignment horizontal="center" vertical="center" wrapText="1"/>
    </xf>
    <xf numFmtId="4" fontId="15" fillId="0" borderId="7" xfId="4" applyNumberFormat="1" applyFont="1" applyFill="1" applyBorder="1" applyAlignment="1">
      <alignment horizontal="center" vertical="center"/>
    </xf>
    <xf numFmtId="4" fontId="15" fillId="0" borderId="5" xfId="4" applyNumberFormat="1" applyFont="1" applyFill="1" applyBorder="1" applyAlignment="1">
      <alignment horizontal="center" vertical="center"/>
    </xf>
    <xf numFmtId="4" fontId="15" fillId="0" borderId="30" xfId="4" applyNumberFormat="1" applyFont="1" applyFill="1" applyBorder="1" applyAlignment="1">
      <alignment horizontal="center" vertical="center"/>
    </xf>
    <xf numFmtId="4" fontId="14" fillId="2" borderId="31" xfId="4" applyNumberFormat="1" applyFont="1" applyFill="1" applyBorder="1" applyAlignment="1">
      <alignment horizontal="center" vertical="center"/>
    </xf>
    <xf numFmtId="0" fontId="34" fillId="6" borderId="32" xfId="16" applyFont="1" applyFill="1" applyBorder="1" applyAlignment="1">
      <alignment horizontal="center" vertical="center" wrapText="1"/>
    </xf>
    <xf numFmtId="4" fontId="15" fillId="0" borderId="15" xfId="4" applyNumberFormat="1" applyFont="1" applyFill="1" applyBorder="1" applyAlignment="1">
      <alignment horizontal="center" vertical="center"/>
    </xf>
    <xf numFmtId="4" fontId="15" fillId="0" borderId="6" xfId="4" applyNumberFormat="1" applyFont="1" applyFill="1" applyBorder="1" applyAlignment="1">
      <alignment horizontal="center" vertical="center"/>
    </xf>
    <xf numFmtId="4" fontId="15" fillId="0" borderId="16" xfId="4" applyNumberFormat="1" applyFont="1" applyFill="1" applyBorder="1" applyAlignment="1">
      <alignment horizontal="center" vertical="center"/>
    </xf>
    <xf numFmtId="4" fontId="37" fillId="4" borderId="2" xfId="4" applyNumberFormat="1" applyFont="1" applyFill="1" applyBorder="1" applyAlignment="1">
      <alignment horizontal="center" vertical="center"/>
    </xf>
    <xf numFmtId="4" fontId="20" fillId="4" borderId="2" xfId="4" applyNumberFormat="1" applyFont="1" applyFill="1" applyBorder="1" applyAlignment="1">
      <alignment horizontal="center" vertical="center"/>
    </xf>
    <xf numFmtId="166" fontId="4" fillId="0" borderId="0" xfId="5" applyNumberFormat="1" applyAlignment="1">
      <alignment vertical="center"/>
    </xf>
    <xf numFmtId="0" fontId="40" fillId="0" borderId="0" xfId="0" applyFont="1" applyAlignment="1">
      <alignment vertical="center"/>
    </xf>
    <xf numFmtId="164" fontId="32" fillId="4" borderId="33" xfId="1" applyNumberFormat="1" applyFont="1" applyFill="1" applyBorder="1" applyAlignment="1">
      <alignment horizontal="center" vertical="center"/>
    </xf>
    <xf numFmtId="164" fontId="32" fillId="4" borderId="34" xfId="1" applyNumberFormat="1" applyFont="1" applyFill="1" applyBorder="1" applyAlignment="1">
      <alignment horizontal="center" vertical="center"/>
    </xf>
    <xf numFmtId="0" fontId="27" fillId="0" borderId="0" xfId="4" applyFont="1" applyFill="1" applyBorder="1" applyAlignment="1">
      <alignment vertical="center"/>
    </xf>
    <xf numFmtId="0" fontId="40" fillId="0" borderId="0" xfId="0" applyFont="1"/>
    <xf numFmtId="0" fontId="28" fillId="0" borderId="0" xfId="0" applyFont="1" applyAlignment="1">
      <alignment vertical="center" wrapText="1"/>
    </xf>
    <xf numFmtId="0" fontId="10" fillId="0" borderId="0" xfId="25"/>
    <xf numFmtId="0" fontId="28" fillId="0" borderId="0" xfId="0" applyFont="1" applyAlignment="1">
      <alignment vertical="center"/>
    </xf>
    <xf numFmtId="9" fontId="25" fillId="0" borderId="3" xfId="1" applyFont="1" applyBorder="1" applyAlignment="1">
      <alignment horizontal="center" vertical="center"/>
    </xf>
    <xf numFmtId="0" fontId="29" fillId="0" borderId="0" xfId="5" applyFont="1" applyAlignment="1">
      <alignment wrapText="1"/>
    </xf>
    <xf numFmtId="0" fontId="17" fillId="6" borderId="2" xfId="16" applyFont="1" applyFill="1" applyBorder="1" applyAlignment="1">
      <alignment horizontal="center" vertical="center" wrapText="1"/>
    </xf>
    <xf numFmtId="0" fontId="23" fillId="6" borderId="2" xfId="16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/>
    </xf>
    <xf numFmtId="0" fontId="29" fillId="0" borderId="0" xfId="5" applyFont="1" applyAlignment="1">
      <alignment horizontal="left" wrapText="1"/>
    </xf>
    <xf numFmtId="0" fontId="29" fillId="0" borderId="0" xfId="5" applyFont="1" applyAlignment="1">
      <alignment horizontal="left" vertical="center" wrapText="1"/>
    </xf>
    <xf numFmtId="0" fontId="35" fillId="5" borderId="2" xfId="16" applyFont="1" applyFill="1" applyBorder="1" applyAlignment="1">
      <alignment horizontal="center" vertical="center" wrapText="1"/>
    </xf>
    <xf numFmtId="0" fontId="35" fillId="5" borderId="17" xfId="16" applyFont="1" applyFill="1" applyBorder="1" applyAlignment="1">
      <alignment horizontal="center" vertical="center" wrapText="1"/>
    </xf>
    <xf numFmtId="0" fontId="35" fillId="5" borderId="20" xfId="16" applyFont="1" applyFill="1" applyBorder="1" applyAlignment="1">
      <alignment horizontal="center" vertical="center" wrapText="1"/>
    </xf>
    <xf numFmtId="0" fontId="26" fillId="2" borderId="7" xfId="9" applyFont="1" applyFill="1" applyBorder="1" applyAlignment="1">
      <alignment horizontal="center" vertical="center"/>
    </xf>
    <xf numFmtId="0" fontId="26" fillId="2" borderId="15" xfId="9" applyFont="1" applyFill="1" applyBorder="1" applyAlignment="1">
      <alignment horizontal="center" vertical="center"/>
    </xf>
    <xf numFmtId="0" fontId="36" fillId="5" borderId="7" xfId="16" applyFont="1" applyFill="1" applyBorder="1" applyAlignment="1">
      <alignment horizontal="center" vertical="center" wrapText="1"/>
    </xf>
    <xf numFmtId="0" fontId="36" fillId="5" borderId="5" xfId="16" applyFont="1" applyFill="1" applyBorder="1" applyAlignment="1">
      <alignment horizontal="center" vertical="center" wrapText="1"/>
    </xf>
    <xf numFmtId="0" fontId="36" fillId="5" borderId="21" xfId="16" applyFont="1" applyFill="1" applyBorder="1" applyAlignment="1">
      <alignment horizontal="center" vertical="center" wrapText="1"/>
    </xf>
    <xf numFmtId="0" fontId="36" fillId="5" borderId="24" xfId="16" applyFont="1" applyFill="1" applyBorder="1" applyAlignment="1">
      <alignment horizontal="center" vertical="center" wrapText="1"/>
    </xf>
    <xf numFmtId="0" fontId="39" fillId="0" borderId="0" xfId="5" applyFont="1"/>
  </cellXfs>
  <cellStyles count="26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 xr:uid="{00000000-0005-0000-0000-000007000000}"/>
    <cellStyle name="Normal 2 2" xfId="7" xr:uid="{00000000-0005-0000-0000-000008000000}"/>
    <cellStyle name="Normal 2 2 2" xfId="19" xr:uid="{00000000-0005-0000-0000-000009000000}"/>
    <cellStyle name="Normal 2 3" xfId="9" xr:uid="{00000000-0005-0000-0000-00000A000000}"/>
    <cellStyle name="Normal 2 3 2" xfId="21" xr:uid="{00000000-0005-0000-0000-00000B000000}"/>
    <cellStyle name="Normal 2 4" xfId="16" xr:uid="{00000000-0005-0000-0000-00000C000000}"/>
    <cellStyle name="Normal 3" xfId="5" xr:uid="{00000000-0005-0000-0000-00000D000000}"/>
    <cellStyle name="Normal 3 2" xfId="8" xr:uid="{00000000-0005-0000-0000-00000E000000}"/>
    <cellStyle name="Normal 3 2 2" xfId="20" xr:uid="{00000000-0005-0000-0000-00000F000000}"/>
    <cellStyle name="Normal 3 3" xfId="17" xr:uid="{00000000-0005-0000-0000-000010000000}"/>
    <cellStyle name="Normal_Tabla 1." xfId="23" xr:uid="{00000000-0005-0000-0000-000011000000}"/>
    <cellStyle name="Normal_Tabla 2." xfId="24" xr:uid="{00000000-0005-0000-0000-000012000000}"/>
    <cellStyle name="Normal_Tabla 3." xfId="25" xr:uid="{ABE2B07F-BFC7-48A4-8584-A7AC4124E253}"/>
    <cellStyle name="Normal_Tabla 4.  (2)" xfId="22" xr:uid="{00000000-0005-0000-0000-000013000000}"/>
    <cellStyle name="Porcentaje" xfId="1" builtinId="5"/>
    <cellStyle name="Porcentaje 2" xfId="6" xr:uid="{00000000-0005-0000-0000-000015000000}"/>
    <cellStyle name="Porcentaje 2 2" xfId="18" xr:uid="{00000000-0005-0000-0000-000016000000}"/>
    <cellStyle name="Texto explicativo" xfId="2" builtinId="53" customBuiltin="1"/>
    <cellStyle name="Texto explicativo 2" xfId="4" xr:uid="{00000000-0005-0000-0000-00001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B4B4B"/>
      <color rgb="FFEEF6F5"/>
      <color rgb="FF427F76"/>
      <color rgb="FF539F92"/>
      <color rgb="FFD9D9D9"/>
      <color rgb="FF009581"/>
      <color rgb="FFE6E6E6"/>
      <color rgb="FF595959"/>
      <color rgb="FFEF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27F76"/>
    <pageSetUpPr fitToPage="1"/>
  </sheetPr>
  <dimension ref="B2:P45"/>
  <sheetViews>
    <sheetView showGridLines="0" tabSelected="1" zoomScaleNormal="100" zoomScalePageLayoutView="90" workbookViewId="0">
      <selection activeCell="B4" sqref="B4:B5"/>
    </sheetView>
  </sheetViews>
  <sheetFormatPr baseColWidth="10" defaultRowHeight="15" x14ac:dyDescent="0.25"/>
  <cols>
    <col min="2" max="2" width="22.7109375" customWidth="1"/>
    <col min="3" max="5" width="10.5703125" customWidth="1"/>
    <col min="6" max="6" width="12.7109375" customWidth="1"/>
    <col min="7" max="12" width="10.5703125" customWidth="1"/>
  </cols>
  <sheetData>
    <row r="2" spans="2:12" s="8" customFormat="1" ht="15" customHeight="1" x14ac:dyDescent="0.25">
      <c r="B2" s="111" t="s">
        <v>44</v>
      </c>
      <c r="I2"/>
    </row>
    <row r="3" spans="2:12" s="9" customFormat="1" ht="15" customHeight="1" x14ac:dyDescent="0.2">
      <c r="B3" s="40" t="s">
        <v>61</v>
      </c>
    </row>
    <row r="4" spans="2:12" s="31" customFormat="1" ht="21" customHeight="1" x14ac:dyDescent="0.2">
      <c r="B4" s="134" t="s">
        <v>42</v>
      </c>
      <c r="C4" s="136" t="s">
        <v>52</v>
      </c>
      <c r="D4" s="136"/>
      <c r="E4" s="136"/>
      <c r="F4" s="136"/>
      <c r="G4" s="136"/>
      <c r="H4" s="136"/>
      <c r="I4" s="135" t="s">
        <v>57</v>
      </c>
      <c r="J4" s="136" t="s">
        <v>56</v>
      </c>
      <c r="K4" s="136"/>
      <c r="L4" s="136"/>
    </row>
    <row r="5" spans="2:12" s="10" customFormat="1" ht="50.1" customHeight="1" x14ac:dyDescent="0.2">
      <c r="B5" s="134"/>
      <c r="C5" s="65" t="s">
        <v>58</v>
      </c>
      <c r="D5" s="65" t="s">
        <v>59</v>
      </c>
      <c r="E5" s="65" t="s">
        <v>60</v>
      </c>
      <c r="F5" s="65" t="s">
        <v>107</v>
      </c>
      <c r="G5" s="65" t="s">
        <v>108</v>
      </c>
      <c r="H5" s="65" t="s">
        <v>71</v>
      </c>
      <c r="I5" s="135"/>
      <c r="J5" s="65" t="s">
        <v>53</v>
      </c>
      <c r="K5" s="66" t="s">
        <v>54</v>
      </c>
      <c r="L5" s="65" t="s">
        <v>55</v>
      </c>
    </row>
    <row r="6" spans="2:12" s="8" customFormat="1" ht="18" customHeight="1" x14ac:dyDescent="0.2">
      <c r="B6" s="13" t="s">
        <v>31</v>
      </c>
      <c r="C6" s="32">
        <v>10913</v>
      </c>
      <c r="D6" s="32">
        <v>9803</v>
      </c>
      <c r="E6" s="32">
        <v>6143</v>
      </c>
      <c r="F6" s="32">
        <v>6124</v>
      </c>
      <c r="G6" s="32">
        <v>6108</v>
      </c>
      <c r="H6" s="32">
        <v>6108</v>
      </c>
      <c r="I6" s="32">
        <v>6122</v>
      </c>
      <c r="J6" s="33">
        <f>+E6/D6</f>
        <v>0.62664490462103439</v>
      </c>
      <c r="K6" s="67">
        <f>+H6/D6</f>
        <v>0.62307456900948688</v>
      </c>
      <c r="L6" s="33">
        <f>H6/I6</f>
        <v>0.9977131656321464</v>
      </c>
    </row>
    <row r="7" spans="2:12" s="8" customFormat="1" ht="18" customHeight="1" x14ac:dyDescent="0.2">
      <c r="B7" s="12" t="s">
        <v>32</v>
      </c>
      <c r="C7" s="34">
        <v>57979</v>
      </c>
      <c r="D7" s="34">
        <v>50042</v>
      </c>
      <c r="E7" s="34">
        <v>14805</v>
      </c>
      <c r="F7" s="34">
        <v>14784</v>
      </c>
      <c r="G7" s="34">
        <v>14709</v>
      </c>
      <c r="H7" s="34">
        <v>14709</v>
      </c>
      <c r="I7" s="34">
        <v>14721</v>
      </c>
      <c r="J7" s="35">
        <f t="shared" ref="J7:J11" si="0">+E7/D7</f>
        <v>0.29585148475280765</v>
      </c>
      <c r="K7" s="68">
        <f t="shared" ref="K7:K11" si="1">+H7/D7</f>
        <v>0.29393309619919267</v>
      </c>
      <c r="L7" s="35">
        <f t="shared" ref="L7:L11" si="2">H7/I7</f>
        <v>0.99918483798654978</v>
      </c>
    </row>
    <row r="8" spans="2:12" s="8" customFormat="1" ht="18" customHeight="1" x14ac:dyDescent="0.2">
      <c r="B8" s="12" t="s">
        <v>33</v>
      </c>
      <c r="C8" s="34">
        <v>44842</v>
      </c>
      <c r="D8" s="34">
        <v>40106</v>
      </c>
      <c r="E8" s="34">
        <v>17608</v>
      </c>
      <c r="F8" s="34">
        <v>17598</v>
      </c>
      <c r="G8" s="34">
        <v>17497</v>
      </c>
      <c r="H8" s="34">
        <v>17497</v>
      </c>
      <c r="I8" s="34">
        <v>17505</v>
      </c>
      <c r="J8" s="35">
        <f t="shared" si="0"/>
        <v>0.43903655313419437</v>
      </c>
      <c r="K8" s="69">
        <f t="shared" si="1"/>
        <v>0.43626888744826209</v>
      </c>
      <c r="L8" s="63">
        <f t="shared" si="2"/>
        <v>0.99954298771779493</v>
      </c>
    </row>
    <row r="9" spans="2:12" s="8" customFormat="1" ht="18" customHeight="1" x14ac:dyDescent="0.2">
      <c r="B9" s="12" t="s">
        <v>28</v>
      </c>
      <c r="C9" s="34">
        <v>2387</v>
      </c>
      <c r="D9" s="34">
        <v>2031</v>
      </c>
      <c r="E9" s="34">
        <v>538</v>
      </c>
      <c r="F9" s="34">
        <v>537</v>
      </c>
      <c r="G9" s="34">
        <v>535</v>
      </c>
      <c r="H9" s="34">
        <v>535</v>
      </c>
      <c r="I9" s="34">
        <v>535</v>
      </c>
      <c r="J9" s="35">
        <f t="shared" si="0"/>
        <v>0.26489414081733137</v>
      </c>
      <c r="K9" s="69">
        <f t="shared" si="1"/>
        <v>0.26341703594288529</v>
      </c>
      <c r="L9" s="63">
        <f t="shared" si="2"/>
        <v>1</v>
      </c>
    </row>
    <row r="10" spans="2:12" s="8" customFormat="1" ht="18" customHeight="1" x14ac:dyDescent="0.2">
      <c r="B10" s="19" t="s">
        <v>29</v>
      </c>
      <c r="C10" s="36">
        <v>1164</v>
      </c>
      <c r="D10" s="36">
        <v>1061</v>
      </c>
      <c r="E10" s="36">
        <v>665</v>
      </c>
      <c r="F10" s="36">
        <v>663</v>
      </c>
      <c r="G10" s="36">
        <v>661</v>
      </c>
      <c r="H10" s="36">
        <v>661</v>
      </c>
      <c r="I10" s="36">
        <v>663</v>
      </c>
      <c r="J10" s="37">
        <f t="shared" si="0"/>
        <v>0.6267672007540056</v>
      </c>
      <c r="K10" s="70">
        <f t="shared" si="1"/>
        <v>0.6229971724787936</v>
      </c>
      <c r="L10" s="37">
        <f t="shared" si="2"/>
        <v>0.99698340874811464</v>
      </c>
    </row>
    <row r="11" spans="2:12" s="14" customFormat="1" ht="18" customHeight="1" x14ac:dyDescent="0.2">
      <c r="B11" s="18" t="s">
        <v>0</v>
      </c>
      <c r="C11" s="38">
        <f>SUM(C6:C10)</f>
        <v>117285</v>
      </c>
      <c r="D11" s="38">
        <f t="shared" ref="D11:I11" si="3">SUM(D6:D10)</f>
        <v>103043</v>
      </c>
      <c r="E11" s="38">
        <f t="shared" si="3"/>
        <v>39759</v>
      </c>
      <c r="F11" s="38">
        <f t="shared" ref="F11:G11" si="4">SUM(F6:F10)</f>
        <v>39706</v>
      </c>
      <c r="G11" s="38">
        <f t="shared" si="4"/>
        <v>39510</v>
      </c>
      <c r="H11" s="38">
        <f t="shared" si="3"/>
        <v>39510</v>
      </c>
      <c r="I11" s="38">
        <f t="shared" si="3"/>
        <v>39546</v>
      </c>
      <c r="J11" s="39">
        <f t="shared" si="0"/>
        <v>0.38584862630164107</v>
      </c>
      <c r="K11" s="71">
        <f t="shared" si="1"/>
        <v>0.38343215938976932</v>
      </c>
      <c r="L11" s="39">
        <f t="shared" si="2"/>
        <v>0.99908966772872099</v>
      </c>
    </row>
    <row r="12" spans="2:12" s="15" customFormat="1" ht="7.5" customHeight="1" x14ac:dyDescent="0.25">
      <c r="B12" s="105"/>
      <c r="C12" s="106"/>
      <c r="D12" s="107"/>
      <c r="E12" s="107"/>
      <c r="F12" s="107"/>
      <c r="G12" s="108"/>
      <c r="H12" s="107"/>
      <c r="I12" s="107"/>
    </row>
    <row r="13" spans="2:12" ht="15" customHeight="1" x14ac:dyDescent="0.25">
      <c r="B13" s="41" t="s">
        <v>89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</row>
    <row r="14" spans="2:12" ht="12.75" customHeight="1" x14ac:dyDescent="0.25">
      <c r="B14" s="41" t="s">
        <v>96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2:12" ht="24.95" customHeight="1" x14ac:dyDescent="0.25">
      <c r="B15" s="133" t="s">
        <v>97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12" x14ac:dyDescent="0.25">
      <c r="B16" s="131" t="s">
        <v>114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</row>
    <row r="17" spans="2:12" ht="12.75" customHeight="1" x14ac:dyDescent="0.25">
      <c r="B17" s="41" t="s">
        <v>109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2:12" ht="12.75" customHeight="1" x14ac:dyDescent="0.25">
      <c r="B18" s="131" t="s">
        <v>115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2:12" ht="12.75" customHeight="1" x14ac:dyDescent="0.25">
      <c r="B19" s="128" t="s">
        <v>95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1" spans="2:12" x14ac:dyDescent="0.25">
      <c r="B21" s="149" t="s">
        <v>118</v>
      </c>
    </row>
    <row r="24" spans="2:12" x14ac:dyDescent="0.25">
      <c r="J24" s="5"/>
    </row>
    <row r="25" spans="2:12" x14ac:dyDescent="0.25">
      <c r="J25" s="5"/>
    </row>
    <row r="26" spans="2:12" x14ac:dyDescent="0.25">
      <c r="J26" s="5"/>
    </row>
    <row r="27" spans="2:12" x14ac:dyDescent="0.25">
      <c r="J27" s="5"/>
    </row>
    <row r="28" spans="2:12" x14ac:dyDescent="0.25">
      <c r="J28" s="5"/>
    </row>
    <row r="29" spans="2:12" x14ac:dyDescent="0.25">
      <c r="J29" s="5"/>
    </row>
    <row r="30" spans="2:12" x14ac:dyDescent="0.25">
      <c r="J30" s="5"/>
    </row>
    <row r="31" spans="2:12" x14ac:dyDescent="0.25">
      <c r="J31" s="5"/>
    </row>
    <row r="32" spans="2:12" x14ac:dyDescent="0.25">
      <c r="J32" s="5"/>
    </row>
    <row r="33" spans="10:16" x14ac:dyDescent="0.25">
      <c r="J33" s="5"/>
    </row>
    <row r="36" spans="10:16" ht="15" customHeight="1" x14ac:dyDescent="0.25">
      <c r="P36" s="5"/>
    </row>
    <row r="37" spans="10:16" x14ac:dyDescent="0.25">
      <c r="P37" s="5"/>
    </row>
    <row r="38" spans="10:16" x14ac:dyDescent="0.25">
      <c r="P38" s="5"/>
    </row>
    <row r="39" spans="10:16" x14ac:dyDescent="0.25">
      <c r="P39" s="5"/>
    </row>
    <row r="40" spans="10:16" x14ac:dyDescent="0.25">
      <c r="P40" s="5"/>
    </row>
    <row r="41" spans="10:16" x14ac:dyDescent="0.25">
      <c r="P41" s="5"/>
    </row>
    <row r="42" spans="10:16" x14ac:dyDescent="0.25">
      <c r="P42" s="5"/>
    </row>
    <row r="43" spans="10:16" x14ac:dyDescent="0.25">
      <c r="P43" s="5"/>
    </row>
    <row r="44" spans="10:16" x14ac:dyDescent="0.25">
      <c r="P44" s="5"/>
    </row>
    <row r="45" spans="10:16" x14ac:dyDescent="0.25">
      <c r="P45" s="5"/>
    </row>
  </sheetData>
  <sheetProtection algorithmName="SHA-512" hashValue="lEaGVoOZeSDVc1XzQBsJiQV9v5RJ4vKsGNpM2DA24bmlFP7IByKo+YZ8kishLkkFtsjX3IDGvTSH1d5E5Bmzug==" saltValue="YYz7QIjcNb+Uxk6SWNIodA==" spinCount="100000" sheet="1" objects="1" scenarios="1"/>
  <mergeCells count="5">
    <mergeCell ref="B15:L15"/>
    <mergeCell ref="B4:B5"/>
    <mergeCell ref="I4:I5"/>
    <mergeCell ref="C4:H4"/>
    <mergeCell ref="J4:L4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27F76"/>
    <pageSetUpPr fitToPage="1"/>
  </sheetPr>
  <dimension ref="A2:L35"/>
  <sheetViews>
    <sheetView showGridLines="0" zoomScaleNormal="100" zoomScalePageLayoutView="90" workbookViewId="0">
      <selection activeCell="B4" sqref="B4:B5"/>
    </sheetView>
  </sheetViews>
  <sheetFormatPr baseColWidth="10" defaultRowHeight="15" x14ac:dyDescent="0.25"/>
  <cols>
    <col min="2" max="2" width="22.7109375" customWidth="1"/>
    <col min="3" max="5" width="11.42578125" customWidth="1"/>
    <col min="6" max="6" width="12.28515625" customWidth="1"/>
    <col min="7" max="8" width="11.42578125" customWidth="1"/>
    <col min="9" max="9" width="9.7109375" customWidth="1"/>
    <col min="10" max="11" width="11.42578125" customWidth="1"/>
  </cols>
  <sheetData>
    <row r="2" spans="1:12" x14ac:dyDescent="0.25">
      <c r="A2" s="8"/>
      <c r="B2" s="111" t="s">
        <v>45</v>
      </c>
    </row>
    <row r="3" spans="1:12" x14ac:dyDescent="0.25">
      <c r="A3" s="9"/>
      <c r="B3" s="40" t="s">
        <v>62</v>
      </c>
    </row>
    <row r="4" spans="1:12" s="10" customFormat="1" ht="21" customHeight="1" x14ac:dyDescent="0.2">
      <c r="A4" s="31"/>
      <c r="B4" s="134" t="s">
        <v>41</v>
      </c>
      <c r="C4" s="136" t="s">
        <v>52</v>
      </c>
      <c r="D4" s="136"/>
      <c r="E4" s="136"/>
      <c r="F4" s="136"/>
      <c r="G4" s="136"/>
      <c r="H4" s="136"/>
      <c r="I4" s="135" t="s">
        <v>57</v>
      </c>
      <c r="J4" s="136" t="s">
        <v>56</v>
      </c>
      <c r="K4" s="136"/>
      <c r="L4" s="136"/>
    </row>
    <row r="5" spans="1:12" s="10" customFormat="1" ht="50.1" customHeight="1" x14ac:dyDescent="0.2">
      <c r="B5" s="134"/>
      <c r="C5" s="65" t="s">
        <v>58</v>
      </c>
      <c r="D5" s="65" t="s">
        <v>59</v>
      </c>
      <c r="E5" s="65" t="s">
        <v>60</v>
      </c>
      <c r="F5" s="65" t="s">
        <v>107</v>
      </c>
      <c r="G5" s="65" t="s">
        <v>108</v>
      </c>
      <c r="H5" s="65" t="s">
        <v>71</v>
      </c>
      <c r="I5" s="135"/>
      <c r="J5" s="65" t="s">
        <v>53</v>
      </c>
      <c r="K5" s="66" t="s">
        <v>54</v>
      </c>
      <c r="L5" s="65" t="s">
        <v>55</v>
      </c>
    </row>
    <row r="6" spans="1:12" s="7" customFormat="1" ht="18" customHeight="1" x14ac:dyDescent="0.2">
      <c r="A6" s="8"/>
      <c r="B6" s="13" t="s">
        <v>34</v>
      </c>
      <c r="C6" s="32">
        <v>31347</v>
      </c>
      <c r="D6" s="32">
        <v>26470</v>
      </c>
      <c r="E6" s="32">
        <v>10194</v>
      </c>
      <c r="F6" s="32">
        <v>10191</v>
      </c>
      <c r="G6" s="32">
        <v>10157</v>
      </c>
      <c r="H6" s="32">
        <v>10157</v>
      </c>
      <c r="I6" s="32">
        <v>10159</v>
      </c>
      <c r="J6" s="33">
        <f t="shared" ref="J6:J13" si="0">+E6/D6</f>
        <v>0.38511522478277294</v>
      </c>
      <c r="K6" s="67">
        <f>H6/D6</f>
        <v>0.38371741594257652</v>
      </c>
      <c r="L6" s="132">
        <f>H6/I6</f>
        <v>0.9998031302293533</v>
      </c>
    </row>
    <row r="7" spans="1:12" s="7" customFormat="1" ht="18" customHeight="1" x14ac:dyDescent="0.2">
      <c r="A7" s="8"/>
      <c r="B7" s="12" t="s">
        <v>35</v>
      </c>
      <c r="C7" s="34">
        <v>31657</v>
      </c>
      <c r="D7" s="34">
        <v>27442</v>
      </c>
      <c r="E7" s="34">
        <v>8743</v>
      </c>
      <c r="F7" s="34">
        <v>8728</v>
      </c>
      <c r="G7" s="34">
        <v>8688</v>
      </c>
      <c r="H7" s="34">
        <v>8688</v>
      </c>
      <c r="I7" s="34">
        <v>8700</v>
      </c>
      <c r="J7" s="35">
        <f t="shared" si="0"/>
        <v>0.31859922746155528</v>
      </c>
      <c r="K7" s="68">
        <f t="shared" ref="K7:K13" si="1">H7/D7</f>
        <v>0.31659500036440491</v>
      </c>
      <c r="L7" s="35">
        <f t="shared" ref="L7:L13" si="2">H7/I7</f>
        <v>0.99862068965517237</v>
      </c>
    </row>
    <row r="8" spans="1:12" s="7" customFormat="1" ht="18" customHeight="1" x14ac:dyDescent="0.2">
      <c r="A8" s="8"/>
      <c r="B8" s="12" t="s">
        <v>36</v>
      </c>
      <c r="C8" s="34">
        <v>26385</v>
      </c>
      <c r="D8" s="34">
        <v>23449</v>
      </c>
      <c r="E8" s="34">
        <v>8985</v>
      </c>
      <c r="F8" s="34">
        <v>8965</v>
      </c>
      <c r="G8" s="34">
        <v>8890</v>
      </c>
      <c r="H8" s="34">
        <v>8890</v>
      </c>
      <c r="I8" s="34">
        <v>8904</v>
      </c>
      <c r="J8" s="35">
        <f t="shared" si="0"/>
        <v>0.38317199027677085</v>
      </c>
      <c r="K8" s="68">
        <f t="shared" si="1"/>
        <v>0.37912064480361635</v>
      </c>
      <c r="L8" s="35">
        <f t="shared" si="2"/>
        <v>0.99842767295597479</v>
      </c>
    </row>
    <row r="9" spans="1:12" s="7" customFormat="1" ht="18" customHeight="1" x14ac:dyDescent="0.2">
      <c r="A9" s="8"/>
      <c r="B9" s="12" t="s">
        <v>37</v>
      </c>
      <c r="C9" s="34">
        <v>16046</v>
      </c>
      <c r="D9" s="34">
        <v>14690</v>
      </c>
      <c r="E9" s="34">
        <v>6045</v>
      </c>
      <c r="F9" s="34">
        <v>6038</v>
      </c>
      <c r="G9" s="34">
        <v>6007</v>
      </c>
      <c r="H9" s="34">
        <v>6007</v>
      </c>
      <c r="I9" s="34">
        <v>6013</v>
      </c>
      <c r="J9" s="35">
        <f t="shared" si="0"/>
        <v>0.41150442477876104</v>
      </c>
      <c r="K9" s="68">
        <f t="shared" si="1"/>
        <v>0.40891763104152484</v>
      </c>
      <c r="L9" s="35">
        <f t="shared" si="2"/>
        <v>0.99900216198237157</v>
      </c>
    </row>
    <row r="10" spans="1:12" s="7" customFormat="1" ht="18" customHeight="1" x14ac:dyDescent="0.2">
      <c r="A10" s="8"/>
      <c r="B10" s="12" t="s">
        <v>38</v>
      </c>
      <c r="C10" s="34">
        <v>9411</v>
      </c>
      <c r="D10" s="34">
        <v>8778</v>
      </c>
      <c r="E10" s="34">
        <v>4646</v>
      </c>
      <c r="F10" s="34">
        <v>4639</v>
      </c>
      <c r="G10" s="34">
        <v>4623</v>
      </c>
      <c r="H10" s="34">
        <v>4623</v>
      </c>
      <c r="I10" s="34">
        <v>4625</v>
      </c>
      <c r="J10" s="35">
        <f t="shared" si="0"/>
        <v>0.52927773980405557</v>
      </c>
      <c r="K10" s="68">
        <f t="shared" si="1"/>
        <v>0.52665755297334249</v>
      </c>
      <c r="L10" s="63">
        <f t="shared" si="2"/>
        <v>0.99956756756756759</v>
      </c>
    </row>
    <row r="11" spans="1:12" s="7" customFormat="1" ht="18" customHeight="1" x14ac:dyDescent="0.2">
      <c r="A11" s="14"/>
      <c r="B11" s="12" t="s">
        <v>39</v>
      </c>
      <c r="C11" s="34">
        <v>2364</v>
      </c>
      <c r="D11" s="34">
        <v>2144</v>
      </c>
      <c r="E11" s="34">
        <v>1112</v>
      </c>
      <c r="F11" s="34">
        <v>1111</v>
      </c>
      <c r="G11" s="34">
        <v>1111</v>
      </c>
      <c r="H11" s="34">
        <v>1111</v>
      </c>
      <c r="I11" s="34">
        <v>1111</v>
      </c>
      <c r="J11" s="35">
        <f t="shared" ref="J11" si="3">+E11/D11</f>
        <v>0.51865671641791045</v>
      </c>
      <c r="K11" s="68">
        <f t="shared" ref="K11" si="4">H11/D11</f>
        <v>0.51819029850746268</v>
      </c>
      <c r="L11" s="63">
        <f t="shared" ref="L11" si="5">H11/I11</f>
        <v>1</v>
      </c>
    </row>
    <row r="12" spans="1:12" s="7" customFormat="1" ht="18" customHeight="1" x14ac:dyDescent="0.25">
      <c r="A12" s="15"/>
      <c r="B12" s="12" t="s">
        <v>70</v>
      </c>
      <c r="C12" s="34">
        <v>75</v>
      </c>
      <c r="D12" s="34">
        <v>70</v>
      </c>
      <c r="E12" s="34">
        <v>34</v>
      </c>
      <c r="F12" s="34">
        <v>34</v>
      </c>
      <c r="G12" s="34">
        <v>34</v>
      </c>
      <c r="H12" s="34">
        <v>34</v>
      </c>
      <c r="I12" s="34">
        <v>34</v>
      </c>
      <c r="J12" s="35">
        <f t="shared" si="0"/>
        <v>0.48571428571428571</v>
      </c>
      <c r="K12" s="68">
        <f t="shared" si="1"/>
        <v>0.48571428571428571</v>
      </c>
      <c r="L12" s="63">
        <f t="shared" si="2"/>
        <v>1</v>
      </c>
    </row>
    <row r="13" spans="1:12" s="7" customFormat="1" ht="18" customHeight="1" x14ac:dyDescent="0.25">
      <c r="A13"/>
      <c r="B13" s="11" t="s">
        <v>0</v>
      </c>
      <c r="C13" s="43">
        <f>SUM(C6:C12)</f>
        <v>117285</v>
      </c>
      <c r="D13" s="43">
        <f t="shared" ref="D13:G13" si="6">SUM(D6:D12)</f>
        <v>103043</v>
      </c>
      <c r="E13" s="43">
        <f t="shared" si="6"/>
        <v>39759</v>
      </c>
      <c r="F13" s="43">
        <f t="shared" si="6"/>
        <v>39706</v>
      </c>
      <c r="G13" s="43">
        <f t="shared" si="6"/>
        <v>39510</v>
      </c>
      <c r="H13" s="43">
        <f t="shared" ref="H13:I13" si="7">SUM(H6:H12)</f>
        <v>39510</v>
      </c>
      <c r="I13" s="43">
        <f t="shared" si="7"/>
        <v>39546</v>
      </c>
      <c r="J13" s="44">
        <f t="shared" si="0"/>
        <v>0.38584862630164107</v>
      </c>
      <c r="K13" s="72">
        <f t="shared" si="1"/>
        <v>0.38343215938976932</v>
      </c>
      <c r="L13" s="44">
        <f t="shared" si="2"/>
        <v>0.99908966772872099</v>
      </c>
    </row>
    <row r="14" spans="1:12" s="15" customFormat="1" ht="7.5" customHeight="1" x14ac:dyDescent="0.25">
      <c r="A14"/>
      <c r="B14" s="105"/>
      <c r="C14" s="106"/>
      <c r="D14" s="107"/>
      <c r="E14" s="107"/>
      <c r="F14" s="107"/>
      <c r="G14" s="108"/>
      <c r="H14" s="107"/>
      <c r="I14" s="107"/>
    </row>
    <row r="15" spans="1:12" ht="13.5" customHeight="1" x14ac:dyDescent="0.25">
      <c r="B15" s="41" t="s">
        <v>89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</row>
    <row r="16" spans="1:12" ht="13.5" customHeight="1" x14ac:dyDescent="0.25">
      <c r="B16" s="41" t="s">
        <v>96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2:12" ht="24.95" customHeight="1" x14ac:dyDescent="0.25">
      <c r="B17" s="133" t="s">
        <v>97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</row>
    <row r="18" spans="2:12" x14ac:dyDescent="0.25">
      <c r="B18" s="131" t="s">
        <v>114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</row>
    <row r="19" spans="2:12" ht="13.5" customHeight="1" x14ac:dyDescent="0.25">
      <c r="B19" s="41" t="s">
        <v>109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2:12" ht="13.5" customHeight="1" x14ac:dyDescent="0.25">
      <c r="B20" s="131" t="s">
        <v>115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2:12" ht="13.5" customHeight="1" x14ac:dyDescent="0.25">
      <c r="B21" s="128" t="s">
        <v>95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3" spans="2:12" ht="15.75" customHeight="1" x14ac:dyDescent="0.25">
      <c r="B23" s="149" t="s">
        <v>118</v>
      </c>
      <c r="D23" s="61"/>
      <c r="E23" s="61"/>
      <c r="F23" s="61"/>
      <c r="G23" s="61"/>
      <c r="H23" s="61"/>
      <c r="I23" s="61"/>
      <c r="J23" s="61"/>
    </row>
    <row r="25" spans="2:12" x14ac:dyDescent="0.25">
      <c r="J25" s="6"/>
    </row>
    <row r="26" spans="2:12" x14ac:dyDescent="0.25">
      <c r="J26" s="6"/>
    </row>
    <row r="27" spans="2:12" x14ac:dyDescent="0.25">
      <c r="J27" s="6"/>
    </row>
    <row r="28" spans="2:12" x14ac:dyDescent="0.25">
      <c r="J28" s="6"/>
    </row>
    <row r="29" spans="2:12" x14ac:dyDescent="0.25">
      <c r="J29" s="6"/>
    </row>
    <row r="30" spans="2:12" x14ac:dyDescent="0.25">
      <c r="J30" s="6"/>
    </row>
    <row r="31" spans="2:12" x14ac:dyDescent="0.25">
      <c r="J31" s="6"/>
    </row>
    <row r="32" spans="2:12" x14ac:dyDescent="0.25">
      <c r="J32" s="6"/>
    </row>
    <row r="33" spans="10:10" x14ac:dyDescent="0.25">
      <c r="J33" s="6"/>
    </row>
    <row r="34" spans="10:10" x14ac:dyDescent="0.25">
      <c r="J34" s="6"/>
    </row>
    <row r="35" spans="10:10" x14ac:dyDescent="0.25">
      <c r="J35" s="6"/>
    </row>
  </sheetData>
  <sheetProtection algorithmName="SHA-512" hashValue="6jHD4nx3YRfbVUxMpzkX9fq2u9I27eslAsqT6LKD54RRtWHlbQmSwfq9S+Ldj4WOtUR5y4dJ+9OhV5f7JFTbdQ==" saltValue="f2udYXyGvQ9ct/WzI3Nw7g==" spinCount="100000" sheet="1" objects="1" scenarios="1"/>
  <mergeCells count="5">
    <mergeCell ref="B17:L17"/>
    <mergeCell ref="B4:B5"/>
    <mergeCell ref="C4:H4"/>
    <mergeCell ref="I4:I5"/>
    <mergeCell ref="J4:L4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27F76"/>
    <pageSetUpPr fitToPage="1"/>
  </sheetPr>
  <dimension ref="A2:S43"/>
  <sheetViews>
    <sheetView showGridLines="0" zoomScaleNormal="100" zoomScalePageLayoutView="70" workbookViewId="0">
      <selection activeCell="B4" sqref="B4:B5"/>
    </sheetView>
  </sheetViews>
  <sheetFormatPr baseColWidth="10" defaultRowHeight="15" x14ac:dyDescent="0.25"/>
  <cols>
    <col min="2" max="2" width="18.5703125" customWidth="1"/>
    <col min="3" max="5" width="11.42578125" customWidth="1"/>
    <col min="6" max="6" width="12.28515625" customWidth="1"/>
    <col min="7" max="10" width="11.42578125" customWidth="1"/>
  </cols>
  <sheetData>
    <row r="2" spans="1:19" x14ac:dyDescent="0.25">
      <c r="A2" s="8"/>
      <c r="B2" s="111" t="s">
        <v>46</v>
      </c>
    </row>
    <row r="3" spans="1:19" x14ac:dyDescent="0.25">
      <c r="A3" s="9"/>
      <c r="B3" s="40" t="s">
        <v>63</v>
      </c>
    </row>
    <row r="4" spans="1:19" ht="21" customHeight="1" x14ac:dyDescent="0.25">
      <c r="A4" s="31"/>
      <c r="B4" s="134" t="s">
        <v>75</v>
      </c>
      <c r="C4" s="137" t="s">
        <v>52</v>
      </c>
      <c r="D4" s="137"/>
      <c r="E4" s="137"/>
      <c r="F4" s="137"/>
      <c r="G4" s="137"/>
      <c r="H4" s="137"/>
      <c r="I4" s="137" t="s">
        <v>56</v>
      </c>
      <c r="J4" s="137"/>
    </row>
    <row r="5" spans="1:19" ht="50.1" customHeight="1" x14ac:dyDescent="0.25">
      <c r="A5" s="10"/>
      <c r="B5" s="134"/>
      <c r="C5" s="65" t="s">
        <v>74</v>
      </c>
      <c r="D5" s="65" t="s">
        <v>73</v>
      </c>
      <c r="E5" s="65" t="s">
        <v>72</v>
      </c>
      <c r="F5" s="65" t="s">
        <v>110</v>
      </c>
      <c r="G5" s="65" t="s">
        <v>111</v>
      </c>
      <c r="H5" s="65" t="s">
        <v>112</v>
      </c>
      <c r="I5" s="65" t="s">
        <v>53</v>
      </c>
      <c r="J5" s="66" t="s">
        <v>54</v>
      </c>
    </row>
    <row r="6" spans="1:19" ht="18" customHeight="1" x14ac:dyDescent="0.25">
      <c r="A6" s="8"/>
      <c r="B6" s="13" t="s">
        <v>1</v>
      </c>
      <c r="C6" s="32">
        <v>2463</v>
      </c>
      <c r="D6" s="32">
        <v>2101</v>
      </c>
      <c r="E6" s="32">
        <v>758</v>
      </c>
      <c r="F6" s="32">
        <v>756</v>
      </c>
      <c r="G6" s="32">
        <v>752</v>
      </c>
      <c r="H6" s="32">
        <v>752</v>
      </c>
      <c r="I6" s="33">
        <f t="shared" ref="I6:I32" si="0">+E6/D6</f>
        <v>0.36078058067586866</v>
      </c>
      <c r="J6" s="67">
        <f>+H6/D6</f>
        <v>0.35792479771537361</v>
      </c>
      <c r="S6" s="130"/>
    </row>
    <row r="7" spans="1:19" ht="18" customHeight="1" x14ac:dyDescent="0.25">
      <c r="A7" s="8"/>
      <c r="B7" s="12" t="s">
        <v>2</v>
      </c>
      <c r="C7" s="34">
        <v>6598</v>
      </c>
      <c r="D7" s="34">
        <v>5760</v>
      </c>
      <c r="E7" s="34">
        <v>1877</v>
      </c>
      <c r="F7" s="34">
        <v>1874</v>
      </c>
      <c r="G7" s="34">
        <v>1871</v>
      </c>
      <c r="H7" s="34">
        <v>1871</v>
      </c>
      <c r="I7" s="35">
        <f t="shared" si="0"/>
        <v>0.32586805555555554</v>
      </c>
      <c r="J7" s="68">
        <f t="shared" ref="J7:J32" si="1">+H7/D7</f>
        <v>0.32482638888888887</v>
      </c>
      <c r="S7" s="130"/>
    </row>
    <row r="8" spans="1:19" ht="18" customHeight="1" x14ac:dyDescent="0.25">
      <c r="A8" s="8"/>
      <c r="B8" s="12" t="s">
        <v>3</v>
      </c>
      <c r="C8" s="34">
        <v>2919</v>
      </c>
      <c r="D8" s="34">
        <v>2496</v>
      </c>
      <c r="E8" s="34">
        <v>834</v>
      </c>
      <c r="F8" s="34">
        <v>833</v>
      </c>
      <c r="G8" s="34">
        <v>823</v>
      </c>
      <c r="H8" s="34">
        <v>823</v>
      </c>
      <c r="I8" s="35">
        <f t="shared" si="0"/>
        <v>0.33413461538461536</v>
      </c>
      <c r="J8" s="68">
        <f t="shared" si="1"/>
        <v>0.3297275641025641</v>
      </c>
      <c r="S8" s="130"/>
    </row>
    <row r="9" spans="1:19" ht="18" customHeight="1" x14ac:dyDescent="0.25">
      <c r="A9" s="8"/>
      <c r="B9" s="12" t="s">
        <v>4</v>
      </c>
      <c r="C9" s="34">
        <v>4339</v>
      </c>
      <c r="D9" s="34">
        <v>3905</v>
      </c>
      <c r="E9" s="34">
        <v>1877</v>
      </c>
      <c r="F9" s="34">
        <v>1876</v>
      </c>
      <c r="G9" s="34">
        <v>1864</v>
      </c>
      <c r="H9" s="34">
        <v>1864</v>
      </c>
      <c r="I9" s="35">
        <f t="shared" si="0"/>
        <v>0.48066581306017925</v>
      </c>
      <c r="J9" s="68">
        <f t="shared" si="1"/>
        <v>0.47733674775928298</v>
      </c>
      <c r="S9" s="130"/>
    </row>
    <row r="10" spans="1:19" ht="18" customHeight="1" x14ac:dyDescent="0.25">
      <c r="A10" s="8"/>
      <c r="B10" s="12" t="s">
        <v>5</v>
      </c>
      <c r="C10" s="34">
        <v>3996</v>
      </c>
      <c r="D10" s="34">
        <v>3429</v>
      </c>
      <c r="E10" s="34">
        <v>886</v>
      </c>
      <c r="F10" s="34">
        <v>886</v>
      </c>
      <c r="G10" s="34">
        <v>881</v>
      </c>
      <c r="H10" s="34">
        <v>881</v>
      </c>
      <c r="I10" s="35">
        <f t="shared" si="0"/>
        <v>0.25838436862058911</v>
      </c>
      <c r="J10" s="68">
        <f t="shared" si="1"/>
        <v>0.25692621755613881</v>
      </c>
      <c r="S10" s="130"/>
    </row>
    <row r="11" spans="1:19" ht="18" customHeight="1" x14ac:dyDescent="0.25">
      <c r="A11" s="14"/>
      <c r="B11" s="12" t="s">
        <v>6</v>
      </c>
      <c r="C11" s="34">
        <v>9734</v>
      </c>
      <c r="D11" s="34">
        <v>8646</v>
      </c>
      <c r="E11" s="34">
        <v>2981</v>
      </c>
      <c r="F11" s="34">
        <v>2978</v>
      </c>
      <c r="G11" s="34">
        <v>2967</v>
      </c>
      <c r="H11" s="34">
        <v>2967</v>
      </c>
      <c r="I11" s="35">
        <f t="shared" si="0"/>
        <v>0.34478371501272265</v>
      </c>
      <c r="J11" s="68">
        <f t="shared" si="1"/>
        <v>0.3431644691186676</v>
      </c>
      <c r="S11" s="130"/>
    </row>
    <row r="12" spans="1:19" ht="18" customHeight="1" x14ac:dyDescent="0.25">
      <c r="A12" s="15"/>
      <c r="B12" s="12" t="s">
        <v>7</v>
      </c>
      <c r="C12" s="34">
        <v>2092</v>
      </c>
      <c r="D12" s="34">
        <v>1851</v>
      </c>
      <c r="E12" s="34">
        <v>971</v>
      </c>
      <c r="F12" s="34">
        <v>970</v>
      </c>
      <c r="G12" s="34">
        <v>960</v>
      </c>
      <c r="H12" s="34">
        <v>960</v>
      </c>
      <c r="I12" s="35">
        <f t="shared" si="0"/>
        <v>0.52458130740140463</v>
      </c>
      <c r="J12" s="68">
        <f t="shared" si="1"/>
        <v>0.51863857374392219</v>
      </c>
      <c r="S12" s="130"/>
    </row>
    <row r="13" spans="1:19" ht="18" customHeight="1" x14ac:dyDescent="0.25">
      <c r="B13" s="12" t="s">
        <v>8</v>
      </c>
      <c r="C13" s="34">
        <v>6036</v>
      </c>
      <c r="D13" s="34">
        <v>5433</v>
      </c>
      <c r="E13" s="34">
        <v>2164</v>
      </c>
      <c r="F13" s="34">
        <v>2158</v>
      </c>
      <c r="G13" s="34">
        <v>2138</v>
      </c>
      <c r="H13" s="34">
        <v>2138</v>
      </c>
      <c r="I13" s="35">
        <f t="shared" si="0"/>
        <v>0.39830664457942205</v>
      </c>
      <c r="J13" s="68">
        <f t="shared" si="1"/>
        <v>0.39352107491257132</v>
      </c>
      <c r="S13" s="130"/>
    </row>
    <row r="14" spans="1:19" ht="18" customHeight="1" x14ac:dyDescent="0.25">
      <c r="B14" s="12" t="s">
        <v>9</v>
      </c>
      <c r="C14" s="34">
        <v>2873</v>
      </c>
      <c r="D14" s="34">
        <v>2479</v>
      </c>
      <c r="E14" s="34">
        <v>862</v>
      </c>
      <c r="F14" s="34">
        <v>859</v>
      </c>
      <c r="G14" s="34">
        <v>857</v>
      </c>
      <c r="H14" s="34">
        <v>857</v>
      </c>
      <c r="I14" s="35">
        <f t="shared" si="0"/>
        <v>0.34772085518354173</v>
      </c>
      <c r="J14" s="68">
        <f t="shared" si="1"/>
        <v>0.34570391286809199</v>
      </c>
      <c r="S14" s="130"/>
    </row>
    <row r="15" spans="1:19" ht="18" customHeight="1" x14ac:dyDescent="0.25">
      <c r="B15" s="12" t="s">
        <v>10</v>
      </c>
      <c r="C15" s="34">
        <v>3928</v>
      </c>
      <c r="D15" s="34">
        <v>3438</v>
      </c>
      <c r="E15" s="34">
        <v>1001</v>
      </c>
      <c r="F15" s="34">
        <v>1000</v>
      </c>
      <c r="G15" s="34">
        <v>997</v>
      </c>
      <c r="H15" s="34">
        <v>997</v>
      </c>
      <c r="I15" s="35">
        <f t="shared" si="0"/>
        <v>0.29115764979639325</v>
      </c>
      <c r="J15" s="68">
        <f t="shared" si="1"/>
        <v>0.28999418266433974</v>
      </c>
      <c r="S15" s="130"/>
    </row>
    <row r="16" spans="1:19" ht="18" customHeight="1" x14ac:dyDescent="0.25">
      <c r="B16" s="12" t="s">
        <v>11</v>
      </c>
      <c r="C16" s="34">
        <v>3308</v>
      </c>
      <c r="D16" s="34">
        <v>2896</v>
      </c>
      <c r="E16" s="34">
        <v>1111</v>
      </c>
      <c r="F16" s="34">
        <v>1111</v>
      </c>
      <c r="G16" s="34">
        <v>1108</v>
      </c>
      <c r="H16" s="34">
        <v>1108</v>
      </c>
      <c r="I16" s="35">
        <f t="shared" si="0"/>
        <v>0.38363259668508287</v>
      </c>
      <c r="J16" s="68">
        <f t="shared" si="1"/>
        <v>0.38259668508287292</v>
      </c>
      <c r="S16" s="130"/>
    </row>
    <row r="17" spans="2:19" ht="18" customHeight="1" x14ac:dyDescent="0.25">
      <c r="B17" s="12" t="s">
        <v>12</v>
      </c>
      <c r="C17" s="34">
        <v>5439</v>
      </c>
      <c r="D17" s="34">
        <v>4754</v>
      </c>
      <c r="E17" s="34">
        <v>1932</v>
      </c>
      <c r="F17" s="34">
        <v>1929</v>
      </c>
      <c r="G17" s="34">
        <v>1903</v>
      </c>
      <c r="H17" s="34">
        <v>1903</v>
      </c>
      <c r="I17" s="35">
        <f t="shared" si="0"/>
        <v>0.40639461506100127</v>
      </c>
      <c r="J17" s="68">
        <f t="shared" si="1"/>
        <v>0.40029448885149349</v>
      </c>
      <c r="S17" s="130"/>
    </row>
    <row r="18" spans="2:19" ht="18" customHeight="1" x14ac:dyDescent="0.25">
      <c r="B18" s="12" t="s">
        <v>13</v>
      </c>
      <c r="C18" s="34">
        <v>6767</v>
      </c>
      <c r="D18" s="34">
        <v>5886</v>
      </c>
      <c r="E18" s="34">
        <v>2469</v>
      </c>
      <c r="F18" s="34">
        <v>2464</v>
      </c>
      <c r="G18" s="34">
        <v>2439</v>
      </c>
      <c r="H18" s="34">
        <v>2439</v>
      </c>
      <c r="I18" s="35">
        <f t="shared" si="0"/>
        <v>0.4194699286442406</v>
      </c>
      <c r="J18" s="68">
        <f t="shared" si="1"/>
        <v>0.41437308868501527</v>
      </c>
      <c r="S18" s="130"/>
    </row>
    <row r="19" spans="2:19" ht="18" customHeight="1" x14ac:dyDescent="0.25">
      <c r="B19" s="12" t="s">
        <v>14</v>
      </c>
      <c r="C19" s="34">
        <v>4268</v>
      </c>
      <c r="D19" s="34">
        <v>3755</v>
      </c>
      <c r="E19" s="34">
        <v>1708</v>
      </c>
      <c r="F19" s="34">
        <v>1708</v>
      </c>
      <c r="G19" s="34">
        <v>1705</v>
      </c>
      <c r="H19" s="34">
        <v>1705</v>
      </c>
      <c r="I19" s="35">
        <f t="shared" si="0"/>
        <v>0.45486018641810921</v>
      </c>
      <c r="J19" s="68">
        <f t="shared" si="1"/>
        <v>0.45406125166444739</v>
      </c>
      <c r="S19" s="130"/>
    </row>
    <row r="20" spans="2:19" ht="18" customHeight="1" x14ac:dyDescent="0.25">
      <c r="B20" s="12" t="s">
        <v>15</v>
      </c>
      <c r="C20" s="34">
        <v>17157</v>
      </c>
      <c r="D20" s="34">
        <v>15001</v>
      </c>
      <c r="E20" s="34">
        <v>7844</v>
      </c>
      <c r="F20" s="34">
        <v>7832</v>
      </c>
      <c r="G20" s="34">
        <v>7812</v>
      </c>
      <c r="H20" s="34">
        <v>7812</v>
      </c>
      <c r="I20" s="35">
        <f t="shared" si="0"/>
        <v>0.52289847343510432</v>
      </c>
      <c r="J20" s="68">
        <f t="shared" si="1"/>
        <v>0.52076528231451236</v>
      </c>
      <c r="S20" s="130"/>
    </row>
    <row r="21" spans="2:19" ht="18" customHeight="1" x14ac:dyDescent="0.25">
      <c r="B21" s="12" t="s">
        <v>16</v>
      </c>
      <c r="C21" s="34">
        <v>4059</v>
      </c>
      <c r="D21" s="34">
        <v>3594</v>
      </c>
      <c r="E21" s="34">
        <v>1612</v>
      </c>
      <c r="F21" s="34">
        <v>1608</v>
      </c>
      <c r="G21" s="34">
        <v>1604</v>
      </c>
      <c r="H21" s="34">
        <v>1604</v>
      </c>
      <c r="I21" s="35">
        <f t="shared" si="0"/>
        <v>0.4485253199777407</v>
      </c>
      <c r="J21" s="68">
        <f t="shared" si="1"/>
        <v>0.44629938786867002</v>
      </c>
      <c r="S21" s="130"/>
    </row>
    <row r="22" spans="2:19" ht="18" customHeight="1" x14ac:dyDescent="0.25">
      <c r="B22" s="12" t="s">
        <v>17</v>
      </c>
      <c r="C22" s="34">
        <v>5192</v>
      </c>
      <c r="D22" s="34">
        <v>4662</v>
      </c>
      <c r="E22" s="34">
        <v>983</v>
      </c>
      <c r="F22" s="34">
        <v>980</v>
      </c>
      <c r="G22" s="34">
        <v>967</v>
      </c>
      <c r="H22" s="34">
        <v>967</v>
      </c>
      <c r="I22" s="35">
        <f t="shared" si="0"/>
        <v>0.21085371085371085</v>
      </c>
      <c r="J22" s="68">
        <f t="shared" si="1"/>
        <v>0.20742170742170743</v>
      </c>
      <c r="S22" s="130"/>
    </row>
    <row r="23" spans="2:19" ht="18" customHeight="1" x14ac:dyDescent="0.25">
      <c r="B23" s="12" t="s">
        <v>18</v>
      </c>
      <c r="C23" s="34">
        <v>588</v>
      </c>
      <c r="D23" s="34">
        <v>511</v>
      </c>
      <c r="E23" s="34">
        <v>193</v>
      </c>
      <c r="F23" s="34">
        <v>192</v>
      </c>
      <c r="G23" s="34">
        <v>192</v>
      </c>
      <c r="H23" s="34">
        <v>192</v>
      </c>
      <c r="I23" s="35">
        <f t="shared" si="0"/>
        <v>0.37769080234833657</v>
      </c>
      <c r="J23" s="68">
        <f t="shared" si="1"/>
        <v>0.37573385518590996</v>
      </c>
      <c r="S23" s="130"/>
    </row>
    <row r="24" spans="2:19" ht="18" customHeight="1" x14ac:dyDescent="0.25">
      <c r="B24" s="12" t="s">
        <v>19</v>
      </c>
      <c r="C24" s="34">
        <v>985</v>
      </c>
      <c r="D24" s="34">
        <v>862</v>
      </c>
      <c r="E24" s="34">
        <v>391</v>
      </c>
      <c r="F24" s="34">
        <v>391</v>
      </c>
      <c r="G24" s="34">
        <v>389</v>
      </c>
      <c r="H24" s="34">
        <v>389</v>
      </c>
      <c r="I24" s="35">
        <f t="shared" si="0"/>
        <v>0.45359628770301624</v>
      </c>
      <c r="J24" s="68">
        <f t="shared" si="1"/>
        <v>0.45127610208816704</v>
      </c>
      <c r="S24" s="130"/>
    </row>
    <row r="25" spans="2:19" ht="18" customHeight="1" x14ac:dyDescent="0.25">
      <c r="B25" s="12" t="s">
        <v>20</v>
      </c>
      <c r="C25" s="34">
        <v>1527</v>
      </c>
      <c r="D25" s="34">
        <v>1307</v>
      </c>
      <c r="E25" s="34">
        <v>439</v>
      </c>
      <c r="F25" s="34">
        <v>439</v>
      </c>
      <c r="G25" s="34">
        <v>438</v>
      </c>
      <c r="H25" s="34">
        <v>438</v>
      </c>
      <c r="I25" s="35">
        <f t="shared" si="0"/>
        <v>0.33588370313695487</v>
      </c>
      <c r="J25" s="68">
        <f t="shared" si="1"/>
        <v>0.33511859219586843</v>
      </c>
      <c r="S25" s="130"/>
    </row>
    <row r="26" spans="2:19" ht="18" customHeight="1" x14ac:dyDescent="0.25">
      <c r="B26" s="12" t="s">
        <v>21</v>
      </c>
      <c r="C26" s="34">
        <v>6547</v>
      </c>
      <c r="D26" s="34">
        <v>5931</v>
      </c>
      <c r="E26" s="34">
        <v>2469</v>
      </c>
      <c r="F26" s="34">
        <v>2468</v>
      </c>
      <c r="G26" s="34">
        <v>2464</v>
      </c>
      <c r="H26" s="34">
        <v>2464</v>
      </c>
      <c r="I26" s="35">
        <f t="shared" si="0"/>
        <v>0.41628730399595348</v>
      </c>
      <c r="J26" s="68">
        <f t="shared" si="1"/>
        <v>0.41544427583881299</v>
      </c>
      <c r="S26" s="130"/>
    </row>
    <row r="27" spans="2:19" ht="18" customHeight="1" x14ac:dyDescent="0.25">
      <c r="B27" s="12" t="s">
        <v>22</v>
      </c>
      <c r="C27" s="34">
        <v>7547</v>
      </c>
      <c r="D27" s="34">
        <v>6512</v>
      </c>
      <c r="E27" s="34">
        <v>1834</v>
      </c>
      <c r="F27" s="34">
        <v>1833</v>
      </c>
      <c r="G27" s="34">
        <v>1829</v>
      </c>
      <c r="H27" s="34">
        <v>1829</v>
      </c>
      <c r="I27" s="35">
        <f t="shared" si="0"/>
        <v>0.28163390663390664</v>
      </c>
      <c r="J27" s="68">
        <f t="shared" si="1"/>
        <v>0.28086609336609336</v>
      </c>
      <c r="S27" s="130"/>
    </row>
    <row r="28" spans="2:19" ht="18" customHeight="1" x14ac:dyDescent="0.25">
      <c r="B28" s="12" t="s">
        <v>23</v>
      </c>
      <c r="C28" s="34">
        <v>4058</v>
      </c>
      <c r="D28" s="34">
        <v>3494</v>
      </c>
      <c r="E28" s="34">
        <v>1026</v>
      </c>
      <c r="F28" s="34">
        <v>1025</v>
      </c>
      <c r="G28" s="34">
        <v>1021</v>
      </c>
      <c r="H28" s="34">
        <v>1021</v>
      </c>
      <c r="I28" s="35">
        <f t="shared" si="0"/>
        <v>0.29364625071551231</v>
      </c>
      <c r="J28" s="68">
        <f>+H28/D28</f>
        <v>0.29221522610188894</v>
      </c>
      <c r="S28" s="130"/>
    </row>
    <row r="29" spans="2:19" ht="18" customHeight="1" x14ac:dyDescent="0.25">
      <c r="B29" s="12" t="s">
        <v>24</v>
      </c>
      <c r="C29" s="34">
        <v>1366</v>
      </c>
      <c r="D29" s="34">
        <v>1222</v>
      </c>
      <c r="E29" s="34">
        <v>673</v>
      </c>
      <c r="F29" s="34">
        <v>673</v>
      </c>
      <c r="G29" s="34">
        <v>671</v>
      </c>
      <c r="H29" s="34">
        <v>671</v>
      </c>
      <c r="I29" s="35">
        <f t="shared" si="0"/>
        <v>0.5507364975450082</v>
      </c>
      <c r="J29" s="68">
        <f t="shared" si="1"/>
        <v>0.54909983633387893</v>
      </c>
      <c r="S29" s="130"/>
    </row>
    <row r="30" spans="2:19" ht="18" customHeight="1" x14ac:dyDescent="0.25">
      <c r="B30" s="12" t="s">
        <v>25</v>
      </c>
      <c r="C30" s="34">
        <v>1314</v>
      </c>
      <c r="D30" s="34">
        <v>1178</v>
      </c>
      <c r="E30" s="34">
        <v>334</v>
      </c>
      <c r="F30" s="34">
        <v>333</v>
      </c>
      <c r="G30" s="34">
        <v>330</v>
      </c>
      <c r="H30" s="34">
        <v>330</v>
      </c>
      <c r="I30" s="35">
        <f t="shared" si="0"/>
        <v>0.28353140916808151</v>
      </c>
      <c r="J30" s="68">
        <f t="shared" si="1"/>
        <v>0.28013582342954158</v>
      </c>
      <c r="S30" s="130"/>
    </row>
    <row r="31" spans="2:19" ht="18" customHeight="1" x14ac:dyDescent="0.25">
      <c r="B31" s="12" t="s">
        <v>26</v>
      </c>
      <c r="C31" s="34">
        <v>2185</v>
      </c>
      <c r="D31" s="34">
        <v>1940</v>
      </c>
      <c r="E31" s="34">
        <v>530</v>
      </c>
      <c r="F31" s="34">
        <v>530</v>
      </c>
      <c r="G31" s="34">
        <v>528</v>
      </c>
      <c r="H31" s="34">
        <v>528</v>
      </c>
      <c r="I31" s="35">
        <f t="shared" si="0"/>
        <v>0.27319587628865977</v>
      </c>
      <c r="J31" s="68">
        <f t="shared" si="1"/>
        <v>0.27216494845360822</v>
      </c>
      <c r="S31" s="130"/>
    </row>
    <row r="32" spans="2:19" ht="18" customHeight="1" x14ac:dyDescent="0.25">
      <c r="B32" s="11" t="s">
        <v>0</v>
      </c>
      <c r="C32" s="43">
        <f t="shared" ref="C32:H32" si="2">SUM(C6:C31)</f>
        <v>117285</v>
      </c>
      <c r="D32" s="43">
        <f t="shared" si="2"/>
        <v>103043</v>
      </c>
      <c r="E32" s="43">
        <f t="shared" si="2"/>
        <v>39759</v>
      </c>
      <c r="F32" s="43">
        <f t="shared" si="2"/>
        <v>39706</v>
      </c>
      <c r="G32" s="43">
        <f t="shared" ref="G32" si="3">SUM(G6:G31)</f>
        <v>39510</v>
      </c>
      <c r="H32" s="43">
        <f t="shared" si="2"/>
        <v>39510</v>
      </c>
      <c r="I32" s="44">
        <f t="shared" si="0"/>
        <v>0.38584862630164107</v>
      </c>
      <c r="J32" s="72">
        <f t="shared" si="1"/>
        <v>0.38343215938976932</v>
      </c>
      <c r="S32" s="130"/>
    </row>
    <row r="33" spans="1:19" s="15" customFormat="1" ht="7.5" customHeight="1" x14ac:dyDescent="0.25">
      <c r="A33"/>
      <c r="B33" s="105"/>
      <c r="C33" s="106"/>
      <c r="D33" s="107"/>
      <c r="E33" s="107"/>
      <c r="F33" s="107"/>
      <c r="G33" s="108"/>
      <c r="H33" s="107"/>
      <c r="I33" s="107"/>
      <c r="M33"/>
      <c r="N33"/>
      <c r="O33"/>
      <c r="P33"/>
      <c r="Q33"/>
      <c r="R33"/>
      <c r="S33" s="130"/>
    </row>
    <row r="34" spans="1:19" ht="13.5" customHeight="1" x14ac:dyDescent="0.25">
      <c r="B34" s="45" t="s">
        <v>90</v>
      </c>
      <c r="C34" s="41"/>
      <c r="D34" s="41"/>
      <c r="E34" s="41"/>
      <c r="F34" s="41"/>
      <c r="G34" s="41"/>
      <c r="H34" s="41"/>
      <c r="I34" s="41"/>
      <c r="J34" s="41"/>
      <c r="S34" s="130"/>
    </row>
    <row r="35" spans="1:19" ht="13.5" customHeight="1" x14ac:dyDescent="0.25">
      <c r="B35" s="45" t="s">
        <v>91</v>
      </c>
      <c r="C35" s="41"/>
      <c r="D35" s="41"/>
      <c r="E35" s="41"/>
      <c r="F35" s="41"/>
      <c r="G35" s="41"/>
      <c r="H35" s="41"/>
      <c r="I35" s="41"/>
      <c r="J35" s="41"/>
    </row>
    <row r="36" spans="1:19" ht="12.75" customHeight="1" x14ac:dyDescent="0.25">
      <c r="B36" s="45" t="s">
        <v>98</v>
      </c>
      <c r="C36" s="41"/>
      <c r="D36" s="41"/>
      <c r="E36" s="41"/>
      <c r="F36" s="41"/>
      <c r="G36" s="41"/>
      <c r="H36" s="41"/>
      <c r="I36" s="41"/>
      <c r="J36" s="41"/>
    </row>
    <row r="37" spans="1:19" ht="24.75" customHeight="1" x14ac:dyDescent="0.25">
      <c r="B37" s="138" t="s">
        <v>99</v>
      </c>
      <c r="C37" s="138"/>
      <c r="D37" s="138"/>
      <c r="E37" s="138"/>
      <c r="F37" s="138"/>
      <c r="G37" s="138"/>
      <c r="H37" s="138"/>
      <c r="I37" s="138"/>
      <c r="J37" s="138"/>
      <c r="K37" s="62"/>
      <c r="L37" s="62"/>
    </row>
    <row r="38" spans="1:19" x14ac:dyDescent="0.25">
      <c r="B38" s="131" t="s">
        <v>117</v>
      </c>
      <c r="C38" s="131"/>
      <c r="D38" s="131"/>
      <c r="E38" s="131"/>
      <c r="F38" s="131"/>
      <c r="G38" s="131"/>
      <c r="H38" s="131"/>
      <c r="I38" s="131"/>
      <c r="J38" s="131"/>
      <c r="K38" s="129"/>
      <c r="L38" s="129"/>
    </row>
    <row r="39" spans="1:19" ht="13.5" customHeight="1" x14ac:dyDescent="0.25">
      <c r="B39" s="41" t="s">
        <v>113</v>
      </c>
      <c r="C39" s="41"/>
      <c r="D39" s="41"/>
      <c r="E39" s="41"/>
      <c r="F39" s="41"/>
      <c r="G39" s="41"/>
      <c r="H39" s="41"/>
      <c r="I39" s="41"/>
      <c r="J39" s="41"/>
      <c r="K39" s="41"/>
      <c r="L39" s="41"/>
    </row>
    <row r="40" spans="1:19" ht="13.5" customHeight="1" x14ac:dyDescent="0.25">
      <c r="B40" s="131" t="s">
        <v>116</v>
      </c>
      <c r="C40" s="41"/>
      <c r="D40" s="41"/>
      <c r="E40" s="41"/>
      <c r="F40" s="41"/>
      <c r="G40" s="41"/>
      <c r="H40" s="41"/>
      <c r="I40" s="41"/>
      <c r="J40" s="41"/>
    </row>
    <row r="41" spans="1:19" ht="13.5" customHeight="1" x14ac:dyDescent="0.25">
      <c r="B41" s="128" t="s">
        <v>95</v>
      </c>
      <c r="C41" s="41"/>
      <c r="D41" s="41"/>
      <c r="E41" s="41"/>
      <c r="F41" s="41"/>
      <c r="G41" s="41"/>
      <c r="H41" s="41"/>
      <c r="I41" s="41"/>
      <c r="J41" s="41"/>
    </row>
    <row r="43" spans="1:19" ht="15" customHeight="1" x14ac:dyDescent="0.25">
      <c r="B43" s="149" t="s">
        <v>118</v>
      </c>
    </row>
  </sheetData>
  <sheetProtection algorithmName="SHA-512" hashValue="pCQ10QJQWv7PQoBZjLbaDrB75UqNE3tPP742xktIB3Hq+RTJSQuQjnv1CMUVy9Fb8FBlv5Uw02cjCt62vZ9T3Q==" saltValue="fHOj1cY+k6ukrtTwb9Mg5A==" spinCount="100000" sheet="1" objects="1" scenarios="1"/>
  <mergeCells count="4">
    <mergeCell ref="B4:B5"/>
    <mergeCell ref="C4:H4"/>
    <mergeCell ref="I4:J4"/>
    <mergeCell ref="B37:J37"/>
  </mergeCells>
  <pageMargins left="0" right="0.23622047244094491" top="0.74803149606299213" bottom="0.74803149606299213" header="0.31496062992125984" footer="0.31496062992125984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427F76"/>
  </sheetPr>
  <dimension ref="B2:V25"/>
  <sheetViews>
    <sheetView showGridLines="0" zoomScaleNormal="100" zoomScalePageLayoutView="70" workbookViewId="0">
      <selection activeCell="C9" sqref="C9"/>
    </sheetView>
  </sheetViews>
  <sheetFormatPr baseColWidth="10" defaultColWidth="10.85546875" defaultRowHeight="15" x14ac:dyDescent="0.25"/>
  <cols>
    <col min="1" max="1" width="10.85546875" style="1"/>
    <col min="2" max="2" width="17.140625" style="1" customWidth="1"/>
    <col min="3" max="3" width="18.42578125" style="1" customWidth="1"/>
    <col min="4" max="7" width="18.5703125" style="1" customWidth="1"/>
    <col min="8" max="16384" width="10.85546875" style="1"/>
  </cols>
  <sheetData>
    <row r="2" spans="2:22" x14ac:dyDescent="0.25">
      <c r="B2" s="111" t="s">
        <v>78</v>
      </c>
    </row>
    <row r="3" spans="2:22" ht="15" customHeight="1" x14ac:dyDescent="0.25">
      <c r="B3" s="40" t="s">
        <v>100</v>
      </c>
    </row>
    <row r="4" spans="2:22" ht="50.1" customHeight="1" x14ac:dyDescent="0.25">
      <c r="B4" s="73" t="s">
        <v>27</v>
      </c>
      <c r="C4" s="73" t="s">
        <v>42</v>
      </c>
      <c r="D4" s="74" t="s">
        <v>65</v>
      </c>
      <c r="E4" s="75" t="s">
        <v>64</v>
      </c>
      <c r="F4" s="73" t="s">
        <v>76</v>
      </c>
      <c r="G4" s="73" t="s">
        <v>77</v>
      </c>
      <c r="I4"/>
    </row>
    <row r="5" spans="2:22" ht="18" customHeight="1" x14ac:dyDescent="0.25">
      <c r="B5" s="140" t="s">
        <v>88</v>
      </c>
      <c r="C5" s="17" t="s">
        <v>31</v>
      </c>
      <c r="D5" s="32">
        <v>6143</v>
      </c>
      <c r="E5" s="67">
        <v>0.76810733083726734</v>
      </c>
      <c r="F5" s="33">
        <v>0.6</v>
      </c>
      <c r="G5" s="33">
        <v>0.98333333333333328</v>
      </c>
      <c r="S5" s="2"/>
      <c r="T5" s="2"/>
      <c r="U5" s="2"/>
      <c r="V5" s="2"/>
    </row>
    <row r="6" spans="2:22" ht="18" customHeight="1" x14ac:dyDescent="0.25">
      <c r="B6" s="140"/>
      <c r="C6" s="16" t="s">
        <v>32</v>
      </c>
      <c r="D6" s="34">
        <v>14805</v>
      </c>
      <c r="E6" s="68">
        <v>0.72852752448497127</v>
      </c>
      <c r="F6" s="35">
        <v>0.6</v>
      </c>
      <c r="G6" s="35">
        <v>1</v>
      </c>
      <c r="S6" s="2"/>
      <c r="T6" s="2"/>
      <c r="U6" s="2"/>
      <c r="V6" s="2"/>
    </row>
    <row r="7" spans="2:22" ht="18" customHeight="1" x14ac:dyDescent="0.25">
      <c r="B7" s="140"/>
      <c r="C7" s="16" t="s">
        <v>33</v>
      </c>
      <c r="D7" s="34">
        <v>17608</v>
      </c>
      <c r="E7" s="68">
        <v>0.74633121308496142</v>
      </c>
      <c r="F7" s="35">
        <v>0.6</v>
      </c>
      <c r="G7" s="35">
        <v>1</v>
      </c>
      <c r="S7" s="2"/>
      <c r="T7" s="2"/>
      <c r="U7" s="2"/>
      <c r="V7" s="2"/>
    </row>
    <row r="8" spans="2:22" ht="18" customHeight="1" x14ac:dyDescent="0.25">
      <c r="B8" s="140"/>
      <c r="C8" s="16" t="s">
        <v>28</v>
      </c>
      <c r="D8" s="34">
        <v>538</v>
      </c>
      <c r="E8" s="68">
        <v>0.73289962825278809</v>
      </c>
      <c r="F8" s="35">
        <v>0.6</v>
      </c>
      <c r="G8" s="35">
        <v>0.93333333333333335</v>
      </c>
      <c r="S8" s="2"/>
      <c r="T8" s="2"/>
      <c r="U8" s="2"/>
      <c r="V8" s="2"/>
    </row>
    <row r="9" spans="2:22" ht="18" customHeight="1" thickBot="1" x14ac:dyDescent="0.3">
      <c r="B9" s="141"/>
      <c r="C9" s="76" t="s">
        <v>29</v>
      </c>
      <c r="D9" s="77">
        <v>665</v>
      </c>
      <c r="E9" s="78">
        <v>0.74471177944862155</v>
      </c>
      <c r="F9" s="79">
        <v>0.6</v>
      </c>
      <c r="G9" s="79">
        <v>0.91666666666666663</v>
      </c>
      <c r="S9" s="2"/>
      <c r="T9" s="2"/>
      <c r="U9" s="2"/>
      <c r="V9" s="2"/>
    </row>
    <row r="10" spans="2:22" ht="18" customHeight="1" x14ac:dyDescent="0.25">
      <c r="B10" s="142" t="s">
        <v>30</v>
      </c>
      <c r="C10" s="17" t="s">
        <v>31</v>
      </c>
      <c r="D10" s="32">
        <v>3660</v>
      </c>
      <c r="E10" s="67">
        <v>0.5148952641165756</v>
      </c>
      <c r="F10" s="33">
        <v>0</v>
      </c>
      <c r="G10" s="33">
        <v>0.75</v>
      </c>
      <c r="S10" s="2"/>
      <c r="T10" s="2"/>
      <c r="U10" s="2"/>
      <c r="V10" s="2"/>
    </row>
    <row r="11" spans="2:22" ht="18" customHeight="1" x14ac:dyDescent="0.25">
      <c r="B11" s="140"/>
      <c r="C11" s="16" t="s">
        <v>32</v>
      </c>
      <c r="D11" s="34">
        <v>35237</v>
      </c>
      <c r="E11" s="68">
        <v>0.492469090255508</v>
      </c>
      <c r="F11" s="35">
        <v>0</v>
      </c>
      <c r="G11" s="35">
        <v>0.75</v>
      </c>
      <c r="S11" s="2"/>
      <c r="T11" s="2"/>
      <c r="U11" s="2"/>
      <c r="V11" s="2"/>
    </row>
    <row r="12" spans="2:22" ht="18" customHeight="1" x14ac:dyDescent="0.25">
      <c r="B12" s="140"/>
      <c r="C12" s="16" t="s">
        <v>33</v>
      </c>
      <c r="D12" s="34">
        <v>22498</v>
      </c>
      <c r="E12" s="68">
        <v>0.52589711678075091</v>
      </c>
      <c r="F12" s="35">
        <v>0</v>
      </c>
      <c r="G12" s="35">
        <v>0.75</v>
      </c>
      <c r="S12" s="2"/>
      <c r="T12" s="2"/>
      <c r="U12" s="2"/>
      <c r="V12" s="2"/>
    </row>
    <row r="13" spans="2:22" ht="18" customHeight="1" x14ac:dyDescent="0.25">
      <c r="B13" s="140"/>
      <c r="C13" s="16" t="s">
        <v>28</v>
      </c>
      <c r="D13" s="34">
        <v>1493</v>
      </c>
      <c r="E13" s="68">
        <v>0.50166331770484485</v>
      </c>
      <c r="F13" s="35">
        <v>0.18333333333333329</v>
      </c>
      <c r="G13" s="35">
        <v>0.75</v>
      </c>
      <c r="S13" s="2"/>
      <c r="T13" s="2"/>
      <c r="U13" s="2"/>
      <c r="V13" s="2"/>
    </row>
    <row r="14" spans="2:22" ht="18" customHeight="1" thickBot="1" x14ac:dyDescent="0.3">
      <c r="B14" s="141"/>
      <c r="C14" s="76" t="s">
        <v>29</v>
      </c>
      <c r="D14" s="77">
        <v>396</v>
      </c>
      <c r="E14" s="78">
        <v>0.58800505050505047</v>
      </c>
      <c r="F14" s="79">
        <v>0.35</v>
      </c>
      <c r="G14" s="79">
        <v>0.75</v>
      </c>
      <c r="S14" s="2"/>
      <c r="T14" s="2"/>
      <c r="U14" s="2"/>
      <c r="V14" s="2"/>
    </row>
    <row r="15" spans="2:22" ht="18" customHeight="1" x14ac:dyDescent="0.25">
      <c r="B15" s="142" t="s">
        <v>0</v>
      </c>
      <c r="C15" s="80" t="s">
        <v>31</v>
      </c>
      <c r="D15" s="46">
        <v>9803</v>
      </c>
      <c r="E15" s="67">
        <v>0.67356931551565846</v>
      </c>
      <c r="F15" s="81">
        <v>0</v>
      </c>
      <c r="G15" s="81">
        <v>0.98333333333333328</v>
      </c>
      <c r="S15" s="2"/>
      <c r="T15" s="2"/>
      <c r="U15" s="2"/>
      <c r="V15" s="2"/>
    </row>
    <row r="16" spans="2:22" ht="18" customHeight="1" x14ac:dyDescent="0.25">
      <c r="B16" s="140"/>
      <c r="C16" s="28" t="s">
        <v>32</v>
      </c>
      <c r="D16" s="48">
        <v>50042</v>
      </c>
      <c r="E16" s="68">
        <v>0.56230732851071763</v>
      </c>
      <c r="F16" s="47">
        <v>0</v>
      </c>
      <c r="G16" s="47">
        <v>1</v>
      </c>
      <c r="S16" s="2"/>
      <c r="T16" s="2"/>
      <c r="U16" s="2"/>
      <c r="V16" s="2"/>
    </row>
    <row r="17" spans="2:22" ht="18" customHeight="1" x14ac:dyDescent="0.25">
      <c r="B17" s="140"/>
      <c r="C17" s="28" t="s">
        <v>33</v>
      </c>
      <c r="D17" s="48">
        <v>40106</v>
      </c>
      <c r="E17" s="68">
        <v>0.62267574261540248</v>
      </c>
      <c r="F17" s="47">
        <v>0</v>
      </c>
      <c r="G17" s="47">
        <v>1</v>
      </c>
      <c r="S17" s="2"/>
      <c r="T17" s="2"/>
      <c r="U17" s="2"/>
      <c r="V17" s="2"/>
    </row>
    <row r="18" spans="2:22" ht="18" customHeight="1" x14ac:dyDescent="0.25">
      <c r="B18" s="140"/>
      <c r="C18" s="28" t="s">
        <v>28</v>
      </c>
      <c r="D18" s="48">
        <v>2031</v>
      </c>
      <c r="E18" s="68">
        <v>0.56291646151321184</v>
      </c>
      <c r="F18" s="47">
        <v>0.18333333333333329</v>
      </c>
      <c r="G18" s="47">
        <v>0.93333333333333335</v>
      </c>
      <c r="S18" s="2"/>
      <c r="T18" s="2"/>
      <c r="U18" s="2"/>
      <c r="V18" s="2"/>
    </row>
    <row r="19" spans="2:22" ht="18" customHeight="1" thickBot="1" x14ac:dyDescent="0.3">
      <c r="B19" s="141"/>
      <c r="C19" s="82" t="s">
        <v>29</v>
      </c>
      <c r="D19" s="83">
        <v>1061</v>
      </c>
      <c r="E19" s="78">
        <v>0.68622368834432923</v>
      </c>
      <c r="F19" s="84">
        <v>0.35</v>
      </c>
      <c r="G19" s="84">
        <v>0.91666666666666663</v>
      </c>
      <c r="S19" s="2"/>
      <c r="T19" s="2"/>
      <c r="U19" s="2"/>
      <c r="V19" s="2"/>
    </row>
    <row r="20" spans="2:22" ht="18" customHeight="1" x14ac:dyDescent="0.25">
      <c r="B20" s="143" t="s">
        <v>43</v>
      </c>
      <c r="C20" s="144"/>
      <c r="D20" s="85">
        <f>SUM(D15:D19)</f>
        <v>103043</v>
      </c>
      <c r="E20" s="71">
        <v>0.59799999999999998</v>
      </c>
      <c r="F20" s="39">
        <v>0</v>
      </c>
      <c r="G20" s="39">
        <v>1</v>
      </c>
      <c r="I20" s="45"/>
      <c r="S20" s="2"/>
      <c r="T20" s="2"/>
      <c r="U20" s="2"/>
      <c r="V20" s="2"/>
    </row>
    <row r="21" spans="2:22" s="15" customFormat="1" ht="7.5" customHeight="1" x14ac:dyDescent="0.25">
      <c r="B21" s="105"/>
      <c r="C21" s="106"/>
      <c r="D21" s="107"/>
      <c r="E21" s="107"/>
      <c r="F21" s="108"/>
      <c r="G21" s="107"/>
      <c r="H21" s="107"/>
    </row>
    <row r="22" spans="2:22" ht="13.5" customHeight="1" x14ac:dyDescent="0.25">
      <c r="B22" s="64" t="s">
        <v>101</v>
      </c>
      <c r="C22" s="64"/>
      <c r="D22" s="64"/>
      <c r="E22" s="64"/>
      <c r="F22" s="64"/>
      <c r="G22" s="64"/>
      <c r="H22" s="45"/>
      <c r="J22" s="45"/>
      <c r="K22" s="45"/>
      <c r="L22" s="45"/>
    </row>
    <row r="23" spans="2:22" ht="14.25" customHeight="1" x14ac:dyDescent="0.25">
      <c r="B23" s="139" t="s">
        <v>102</v>
      </c>
      <c r="C23" s="139"/>
      <c r="D23" s="139"/>
      <c r="E23" s="139"/>
      <c r="F23" s="139"/>
      <c r="G23" s="139"/>
      <c r="H23" s="45"/>
      <c r="I23" s="45"/>
      <c r="J23" s="45"/>
      <c r="K23" s="45"/>
      <c r="L23" s="45"/>
    </row>
    <row r="24" spans="2:22" ht="24.75" customHeight="1" x14ac:dyDescent="0.25">
      <c r="B24" s="139" t="s">
        <v>97</v>
      </c>
      <c r="C24" s="139"/>
      <c r="D24" s="139"/>
      <c r="E24" s="139"/>
      <c r="F24" s="139"/>
      <c r="G24" s="139"/>
      <c r="H24" s="62"/>
      <c r="I24" s="62"/>
      <c r="J24" s="45"/>
      <c r="K24" s="45"/>
      <c r="L24" s="45"/>
    </row>
    <row r="25" spans="2:22" ht="13.5" customHeight="1" x14ac:dyDescent="0.25">
      <c r="B25" s="128" t="s">
        <v>95</v>
      </c>
    </row>
  </sheetData>
  <sheetProtection algorithmName="SHA-512" hashValue="Xc4nCx9aJhOEB51ALGsOTe2icgRc+1YGkPPUqJKnqmJ4S+0zSNlqmdyQnrOwJ8yT3J3C8HrKgmxKT1+2Hc4gmA==" saltValue="UDq/NNKPh+2SkDIeN4qvsQ==" spinCount="100000" sheet="1" objects="1" scenarios="1"/>
  <mergeCells count="6">
    <mergeCell ref="B24:G24"/>
    <mergeCell ref="B5:B9"/>
    <mergeCell ref="B10:B14"/>
    <mergeCell ref="B20:C20"/>
    <mergeCell ref="B15:B19"/>
    <mergeCell ref="B23:G2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427F76"/>
    <pageSetUpPr fitToPage="1"/>
  </sheetPr>
  <dimension ref="B2:V34"/>
  <sheetViews>
    <sheetView showGridLines="0" zoomScaleNormal="100" zoomScalePageLayoutView="70" workbookViewId="0">
      <selection activeCell="B4" sqref="B4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7" width="18.5703125" style="1" customWidth="1"/>
    <col min="8" max="16384" width="10.85546875" style="1"/>
  </cols>
  <sheetData>
    <row r="2" spans="2:22" x14ac:dyDescent="0.25">
      <c r="B2" s="111" t="s">
        <v>47</v>
      </c>
    </row>
    <row r="3" spans="2:22" ht="15" customHeight="1" x14ac:dyDescent="0.25">
      <c r="B3" s="40" t="s">
        <v>103</v>
      </c>
    </row>
    <row r="4" spans="2:22" ht="50.1" customHeight="1" x14ac:dyDescent="0.25">
      <c r="B4" s="73" t="s">
        <v>27</v>
      </c>
      <c r="C4" s="86" t="s">
        <v>41</v>
      </c>
      <c r="D4" s="87" t="s">
        <v>66</v>
      </c>
      <c r="E4" s="75" t="s">
        <v>82</v>
      </c>
      <c r="F4" s="73" t="s">
        <v>76</v>
      </c>
      <c r="G4" s="73" t="s">
        <v>77</v>
      </c>
    </row>
    <row r="5" spans="2:22" ht="18" customHeight="1" x14ac:dyDescent="0.25">
      <c r="B5" s="145" t="s">
        <v>94</v>
      </c>
      <c r="C5" s="20" t="s">
        <v>34</v>
      </c>
      <c r="D5" s="49">
        <v>10194</v>
      </c>
      <c r="E5" s="125">
        <v>0.71333627624092599</v>
      </c>
      <c r="F5" s="88">
        <v>0.6</v>
      </c>
      <c r="G5" s="88">
        <v>1</v>
      </c>
      <c r="S5" s="2"/>
      <c r="T5" s="2"/>
      <c r="U5" s="2"/>
      <c r="V5" s="2"/>
    </row>
    <row r="6" spans="2:22" ht="18" customHeight="1" x14ac:dyDescent="0.25">
      <c r="B6" s="146"/>
      <c r="C6" s="21" t="s">
        <v>35</v>
      </c>
      <c r="D6" s="50">
        <v>8743</v>
      </c>
      <c r="E6" s="125">
        <v>0.71436768462388955</v>
      </c>
      <c r="F6" s="89">
        <v>0.6333333333333333</v>
      </c>
      <c r="G6" s="89">
        <v>1</v>
      </c>
      <c r="S6" s="2"/>
      <c r="T6" s="2"/>
      <c r="U6" s="2"/>
      <c r="V6" s="2"/>
    </row>
    <row r="7" spans="2:22" ht="18" customHeight="1" x14ac:dyDescent="0.25">
      <c r="B7" s="146"/>
      <c r="C7" s="21" t="s">
        <v>36</v>
      </c>
      <c r="D7" s="50">
        <v>8985</v>
      </c>
      <c r="E7" s="125">
        <v>0.74156742719347057</v>
      </c>
      <c r="F7" s="89">
        <v>0.66666666666666663</v>
      </c>
      <c r="G7" s="89">
        <v>0.98333333333333328</v>
      </c>
      <c r="S7" s="2"/>
      <c r="T7" s="2"/>
      <c r="U7" s="2"/>
      <c r="V7" s="2"/>
    </row>
    <row r="8" spans="2:22" ht="18" customHeight="1" x14ac:dyDescent="0.25">
      <c r="B8" s="146"/>
      <c r="C8" s="21" t="s">
        <v>37</v>
      </c>
      <c r="D8" s="50">
        <v>6045</v>
      </c>
      <c r="E8" s="125">
        <v>0.77095119933829614</v>
      </c>
      <c r="F8" s="89">
        <v>0.7</v>
      </c>
      <c r="G8" s="89">
        <v>1</v>
      </c>
      <c r="S8" s="2"/>
      <c r="T8" s="2"/>
      <c r="U8" s="2"/>
      <c r="V8" s="2"/>
    </row>
    <row r="9" spans="2:22" ht="18" customHeight="1" x14ac:dyDescent="0.25">
      <c r="B9" s="146"/>
      <c r="C9" s="21" t="s">
        <v>38</v>
      </c>
      <c r="D9" s="50">
        <v>4646</v>
      </c>
      <c r="E9" s="125">
        <v>0.80546348113072175</v>
      </c>
      <c r="F9" s="89">
        <v>0.73333333333333328</v>
      </c>
      <c r="G9" s="89">
        <v>1</v>
      </c>
      <c r="H9" s="25" t="s">
        <v>51</v>
      </c>
      <c r="S9" s="2"/>
      <c r="T9" s="2"/>
      <c r="U9" s="2"/>
      <c r="V9" s="2"/>
    </row>
    <row r="10" spans="2:22" ht="18" customHeight="1" x14ac:dyDescent="0.25">
      <c r="B10" s="146"/>
      <c r="C10" s="21" t="s">
        <v>39</v>
      </c>
      <c r="D10" s="50">
        <v>1112</v>
      </c>
      <c r="E10" s="126">
        <v>0.83096522781774584</v>
      </c>
      <c r="F10" s="89">
        <v>0.76666666666666672</v>
      </c>
      <c r="G10" s="89">
        <v>0.98333333333333328</v>
      </c>
      <c r="H10" s="25"/>
      <c r="S10" s="2"/>
      <c r="T10" s="2"/>
      <c r="U10" s="2"/>
      <c r="V10" s="2"/>
    </row>
    <row r="11" spans="2:22" ht="18" customHeight="1" thickBot="1" x14ac:dyDescent="0.3">
      <c r="B11" s="147"/>
      <c r="C11" s="90" t="s">
        <v>70</v>
      </c>
      <c r="D11" s="91">
        <v>34</v>
      </c>
      <c r="E11" s="103">
        <v>0.8294117647058824</v>
      </c>
      <c r="F11" s="92">
        <v>0.76666666666666672</v>
      </c>
      <c r="G11" s="92">
        <v>0.91666666666666663</v>
      </c>
      <c r="H11" s="25" t="s">
        <v>51</v>
      </c>
      <c r="S11" s="2"/>
      <c r="T11" s="2"/>
      <c r="U11" s="2"/>
      <c r="V11" s="2"/>
    </row>
    <row r="12" spans="2:22" ht="18" customHeight="1" x14ac:dyDescent="0.25">
      <c r="B12" s="148" t="s">
        <v>30</v>
      </c>
      <c r="C12" s="93" t="s">
        <v>34</v>
      </c>
      <c r="D12" s="94">
        <v>16276</v>
      </c>
      <c r="E12" s="104">
        <v>0.44260055705742612</v>
      </c>
      <c r="F12" s="95">
        <v>0</v>
      </c>
      <c r="G12" s="95">
        <v>0.58333333333333337</v>
      </c>
      <c r="S12" s="2"/>
      <c r="T12" s="2"/>
      <c r="U12" s="2"/>
      <c r="V12" s="2"/>
    </row>
    <row r="13" spans="2:22" ht="18" customHeight="1" x14ac:dyDescent="0.25">
      <c r="B13" s="146"/>
      <c r="C13" s="21" t="s">
        <v>35</v>
      </c>
      <c r="D13" s="50">
        <v>18699</v>
      </c>
      <c r="E13" s="102">
        <v>0.47949979499794998</v>
      </c>
      <c r="F13" s="89">
        <v>0</v>
      </c>
      <c r="G13" s="89">
        <v>0.6166666666666667</v>
      </c>
      <c r="S13" s="2"/>
      <c r="T13" s="2"/>
      <c r="U13" s="2"/>
      <c r="V13" s="2"/>
    </row>
    <row r="14" spans="2:22" ht="18" customHeight="1" x14ac:dyDescent="0.25">
      <c r="B14" s="146"/>
      <c r="C14" s="21" t="s">
        <v>36</v>
      </c>
      <c r="D14" s="50">
        <v>14464</v>
      </c>
      <c r="E14" s="102">
        <v>0.5262767330383481</v>
      </c>
      <c r="F14" s="89">
        <v>0</v>
      </c>
      <c r="G14" s="89">
        <v>0.65</v>
      </c>
      <c r="S14" s="2"/>
      <c r="T14" s="2"/>
      <c r="U14" s="2"/>
      <c r="V14" s="2"/>
    </row>
    <row r="15" spans="2:22" ht="18" customHeight="1" x14ac:dyDescent="0.25">
      <c r="B15" s="146"/>
      <c r="C15" s="21" t="s">
        <v>37</v>
      </c>
      <c r="D15" s="50">
        <v>8645</v>
      </c>
      <c r="E15" s="102">
        <v>0.57603624445729706</v>
      </c>
      <c r="F15" s="89">
        <v>0</v>
      </c>
      <c r="G15" s="89">
        <v>0.68333333333333335</v>
      </c>
      <c r="S15" s="2"/>
      <c r="T15" s="2"/>
      <c r="U15" s="2"/>
      <c r="V15" s="2"/>
    </row>
    <row r="16" spans="2:22" ht="18" customHeight="1" x14ac:dyDescent="0.25">
      <c r="B16" s="146"/>
      <c r="C16" s="21" t="s">
        <v>38</v>
      </c>
      <c r="D16" s="50">
        <v>4132</v>
      </c>
      <c r="E16" s="102">
        <v>0.62357615359793483</v>
      </c>
      <c r="F16" s="89">
        <v>0.1</v>
      </c>
      <c r="G16" s="89">
        <v>0.71666666666666667</v>
      </c>
      <c r="H16" s="25" t="s">
        <v>51</v>
      </c>
      <c r="S16" s="2"/>
      <c r="T16" s="2"/>
      <c r="U16" s="2"/>
      <c r="V16" s="2"/>
    </row>
    <row r="17" spans="2:22" ht="18" customHeight="1" x14ac:dyDescent="0.25">
      <c r="B17" s="146"/>
      <c r="C17" s="21" t="s">
        <v>39</v>
      </c>
      <c r="D17" s="50">
        <v>1032</v>
      </c>
      <c r="E17" s="102">
        <v>0.66623062015503876</v>
      </c>
      <c r="F17" s="89">
        <v>0.3</v>
      </c>
      <c r="G17" s="89">
        <v>0.75</v>
      </c>
      <c r="H17" s="25"/>
      <c r="S17" s="2"/>
      <c r="T17" s="2"/>
      <c r="U17" s="2"/>
      <c r="V17" s="2"/>
    </row>
    <row r="18" spans="2:22" ht="18" customHeight="1" thickBot="1" x14ac:dyDescent="0.3">
      <c r="B18" s="147"/>
      <c r="C18" s="90" t="s">
        <v>70</v>
      </c>
      <c r="D18" s="91">
        <v>36</v>
      </c>
      <c r="E18" s="103">
        <v>0.69768518518518519</v>
      </c>
      <c r="F18" s="92">
        <v>0.5</v>
      </c>
      <c r="G18" s="92">
        <v>0.75</v>
      </c>
      <c r="H18" s="25" t="s">
        <v>51</v>
      </c>
      <c r="S18" s="2"/>
      <c r="T18" s="2"/>
      <c r="U18" s="2"/>
      <c r="V18" s="2"/>
    </row>
    <row r="19" spans="2:22" ht="18" customHeight="1" x14ac:dyDescent="0.25">
      <c r="B19" s="148" t="s">
        <v>0</v>
      </c>
      <c r="C19" s="96" t="s">
        <v>34</v>
      </c>
      <c r="D19" s="97">
        <v>26470</v>
      </c>
      <c r="E19" s="104">
        <v>0.54686500440750541</v>
      </c>
      <c r="F19" s="98">
        <v>0</v>
      </c>
      <c r="G19" s="98">
        <v>1</v>
      </c>
      <c r="S19" s="2"/>
      <c r="T19" s="2"/>
      <c r="U19" s="2"/>
      <c r="V19" s="2"/>
    </row>
    <row r="20" spans="2:22" ht="18" customHeight="1" x14ac:dyDescent="0.25">
      <c r="B20" s="146"/>
      <c r="C20" s="29" t="s">
        <v>35</v>
      </c>
      <c r="D20" s="51">
        <v>27442</v>
      </c>
      <c r="E20" s="102">
        <v>0.55432852318830017</v>
      </c>
      <c r="F20" s="52">
        <v>0</v>
      </c>
      <c r="G20" s="52">
        <v>1</v>
      </c>
      <c r="S20" s="2"/>
      <c r="T20" s="2"/>
      <c r="U20" s="2"/>
      <c r="V20" s="2"/>
    </row>
    <row r="21" spans="2:22" ht="18" customHeight="1" x14ac:dyDescent="0.25">
      <c r="B21" s="146"/>
      <c r="C21" s="29" t="s">
        <v>36</v>
      </c>
      <c r="D21" s="51">
        <v>23449</v>
      </c>
      <c r="E21" s="102">
        <v>0.60877009680583394</v>
      </c>
      <c r="F21" s="52">
        <v>0</v>
      </c>
      <c r="G21" s="52">
        <v>0.98333333333333328</v>
      </c>
      <c r="S21" s="2"/>
      <c r="T21" s="2"/>
      <c r="U21" s="2"/>
      <c r="V21" s="2"/>
    </row>
    <row r="22" spans="2:22" ht="18" customHeight="1" x14ac:dyDescent="0.25">
      <c r="B22" s="146"/>
      <c r="C22" s="29" t="s">
        <v>37</v>
      </c>
      <c r="D22" s="51">
        <v>14690</v>
      </c>
      <c r="E22" s="102">
        <v>0.65624461084638075</v>
      </c>
      <c r="F22" s="52">
        <v>0</v>
      </c>
      <c r="G22" s="52">
        <v>1</v>
      </c>
      <c r="S22" s="2"/>
      <c r="T22" s="2"/>
      <c r="U22" s="2"/>
      <c r="V22" s="2"/>
    </row>
    <row r="23" spans="2:22" ht="18" customHeight="1" x14ac:dyDescent="0.25">
      <c r="B23" s="146"/>
      <c r="C23" s="29" t="s">
        <v>38</v>
      </c>
      <c r="D23" s="51">
        <v>8778</v>
      </c>
      <c r="E23" s="102">
        <v>0.71984506721348829</v>
      </c>
      <c r="F23" s="52">
        <v>0.1</v>
      </c>
      <c r="G23" s="52">
        <v>1</v>
      </c>
      <c r="H23" s="25" t="s">
        <v>51</v>
      </c>
      <c r="S23" s="2"/>
      <c r="T23" s="2"/>
      <c r="U23" s="2"/>
      <c r="V23" s="2"/>
    </row>
    <row r="24" spans="2:22" ht="18" customHeight="1" x14ac:dyDescent="0.25">
      <c r="B24" s="146"/>
      <c r="C24" s="30" t="s">
        <v>39</v>
      </c>
      <c r="D24" s="51">
        <v>2144</v>
      </c>
      <c r="E24" s="102">
        <v>0.7516713308457712</v>
      </c>
      <c r="F24" s="52">
        <v>0.3</v>
      </c>
      <c r="G24" s="52">
        <v>0.98333333333333328</v>
      </c>
      <c r="H24" s="25"/>
      <c r="S24" s="2"/>
      <c r="T24" s="2"/>
      <c r="U24" s="2"/>
      <c r="V24" s="2"/>
    </row>
    <row r="25" spans="2:22" ht="18" customHeight="1" thickBot="1" x14ac:dyDescent="0.3">
      <c r="B25" s="147"/>
      <c r="C25" s="99" t="s">
        <v>70</v>
      </c>
      <c r="D25" s="100">
        <v>70</v>
      </c>
      <c r="E25" s="103">
        <v>0.76166666666666671</v>
      </c>
      <c r="F25" s="101">
        <v>0.5</v>
      </c>
      <c r="G25" s="101">
        <v>0.91666666666666663</v>
      </c>
      <c r="H25" s="25" t="s">
        <v>51</v>
      </c>
      <c r="S25" s="2"/>
      <c r="T25" s="2"/>
      <c r="U25" s="2"/>
      <c r="V25" s="2"/>
    </row>
    <row r="26" spans="2:22" ht="18" customHeight="1" x14ac:dyDescent="0.25">
      <c r="B26" s="143" t="s">
        <v>43</v>
      </c>
      <c r="C26" s="144"/>
      <c r="D26" s="85">
        <f>SUM(D19:D25)</f>
        <v>103043</v>
      </c>
      <c r="E26" s="71">
        <v>0.59799999999999998</v>
      </c>
      <c r="F26" s="39">
        <v>0</v>
      </c>
      <c r="G26" s="39">
        <v>1</v>
      </c>
      <c r="S26" s="2"/>
      <c r="T26" s="2"/>
      <c r="U26" s="2"/>
      <c r="V26" s="2"/>
    </row>
    <row r="27" spans="2:22" s="15" customFormat="1" ht="7.5" customHeight="1" x14ac:dyDescent="0.25">
      <c r="B27" s="105"/>
      <c r="C27" s="106"/>
      <c r="D27" s="107"/>
      <c r="E27" s="107"/>
      <c r="F27" s="108"/>
      <c r="G27" s="107"/>
      <c r="H27" s="107"/>
    </row>
    <row r="28" spans="2:22" ht="13.5" customHeight="1" x14ac:dyDescent="0.25">
      <c r="B28" s="45" t="s">
        <v>101</v>
      </c>
      <c r="C28" s="45"/>
      <c r="D28" s="45"/>
      <c r="E28" s="45"/>
      <c r="F28" s="45"/>
      <c r="G28" s="45"/>
      <c r="H28" s="45"/>
      <c r="I28" s="45"/>
      <c r="J28" s="45"/>
      <c r="K28" s="45"/>
      <c r="L28" s="45"/>
    </row>
    <row r="29" spans="2:22" ht="13.5" customHeight="1" x14ac:dyDescent="0.25">
      <c r="B29" s="139" t="s">
        <v>102</v>
      </c>
      <c r="C29" s="139"/>
      <c r="D29" s="139"/>
      <c r="E29" s="139"/>
      <c r="F29" s="139"/>
      <c r="G29" s="139"/>
      <c r="H29" s="45"/>
      <c r="I29" s="45"/>
      <c r="J29" s="45"/>
      <c r="K29" s="45"/>
      <c r="L29" s="45"/>
    </row>
    <row r="30" spans="2:22" ht="24.75" customHeight="1" x14ac:dyDescent="0.25">
      <c r="B30" s="139" t="s">
        <v>97</v>
      </c>
      <c r="C30" s="139"/>
      <c r="D30" s="139"/>
      <c r="E30" s="139"/>
      <c r="F30" s="139"/>
      <c r="G30" s="139"/>
      <c r="H30" s="62"/>
      <c r="I30" s="62"/>
      <c r="J30" s="45"/>
      <c r="K30" s="45"/>
      <c r="L30" s="45"/>
    </row>
    <row r="31" spans="2:22" ht="13.5" customHeight="1" x14ac:dyDescent="0.25">
      <c r="B31" s="128" t="s">
        <v>95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</row>
    <row r="34" spans="2:10" x14ac:dyDescent="0.25">
      <c r="B34"/>
      <c r="C34"/>
      <c r="D34"/>
      <c r="E34"/>
      <c r="F34"/>
      <c r="G34"/>
      <c r="H34"/>
      <c r="I34"/>
      <c r="J34"/>
    </row>
  </sheetData>
  <sheetProtection algorithmName="SHA-512" hashValue="qqOinK60B5dBh7r4vROTI+gu4LhVDoyUvulQHvSGC27picHnplJI5620LnK/84+e/6demmmVnsXpYRJ8KSVGQA==" saltValue="J8rrCxwLuMO8t4fCGBf6cw==" spinCount="100000" sheet="1" objects="1" scenarios="1"/>
  <mergeCells count="6">
    <mergeCell ref="B30:G30"/>
    <mergeCell ref="B5:B11"/>
    <mergeCell ref="B12:B18"/>
    <mergeCell ref="B19:B25"/>
    <mergeCell ref="B26:C26"/>
    <mergeCell ref="B29:G29"/>
  </mergeCells>
  <pageMargins left="0.7" right="0.7" top="0.75" bottom="0.75" header="0.3" footer="0.3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427F76"/>
    <pageSetUpPr fitToPage="1"/>
  </sheetPr>
  <dimension ref="B2:U24"/>
  <sheetViews>
    <sheetView showGridLines="0" zoomScaleNormal="100" zoomScalePageLayoutView="70" workbookViewId="0">
      <selection activeCell="B4" sqref="B4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3" width="20" style="1" customWidth="1"/>
    <col min="4" max="8" width="14.28515625" style="1" customWidth="1"/>
    <col min="9" max="16384" width="10.85546875" style="1"/>
  </cols>
  <sheetData>
    <row r="2" spans="2:21" x14ac:dyDescent="0.25">
      <c r="B2" s="111" t="s">
        <v>50</v>
      </c>
    </row>
    <row r="3" spans="2:21" ht="15" customHeight="1" x14ac:dyDescent="0.25">
      <c r="B3" s="127" t="s">
        <v>104</v>
      </c>
      <c r="C3" s="127"/>
      <c r="D3" s="127"/>
      <c r="E3" s="127"/>
      <c r="F3" s="127"/>
      <c r="G3" s="127"/>
      <c r="H3" s="127"/>
    </row>
    <row r="4" spans="2:21" ht="50.1" customHeight="1" x14ac:dyDescent="0.25">
      <c r="B4" s="87" t="s">
        <v>42</v>
      </c>
      <c r="C4" s="87" t="s">
        <v>69</v>
      </c>
      <c r="D4" s="87" t="s">
        <v>105</v>
      </c>
      <c r="E4" s="112" t="s">
        <v>68</v>
      </c>
      <c r="F4" s="75" t="s">
        <v>83</v>
      </c>
      <c r="G4" s="117" t="s">
        <v>79</v>
      </c>
      <c r="H4" s="87" t="s">
        <v>80</v>
      </c>
    </row>
    <row r="5" spans="2:21" s="15" customFormat="1" ht="21" customHeight="1" x14ac:dyDescent="0.25">
      <c r="B5" s="22" t="s">
        <v>31</v>
      </c>
      <c r="C5" s="49">
        <v>6108</v>
      </c>
      <c r="D5" s="53">
        <v>69.132367387033398</v>
      </c>
      <c r="E5" s="113">
        <v>13.79142108709889</v>
      </c>
      <c r="F5" s="121">
        <v>83.085330713817939</v>
      </c>
      <c r="G5" s="118">
        <v>57</v>
      </c>
      <c r="H5" s="53">
        <v>130.52500000000001</v>
      </c>
    </row>
    <row r="6" spans="2:21" s="15" customFormat="1" ht="21" customHeight="1" x14ac:dyDescent="0.25">
      <c r="B6" s="23" t="s">
        <v>32</v>
      </c>
      <c r="C6" s="50">
        <v>14709</v>
      </c>
      <c r="D6" s="54">
        <v>65.569345298796648</v>
      </c>
      <c r="E6" s="114">
        <v>14.46529335780815</v>
      </c>
      <c r="F6" s="121">
        <v>80.282333945203618</v>
      </c>
      <c r="G6" s="119">
        <v>55.5</v>
      </c>
      <c r="H6" s="54">
        <v>127.65</v>
      </c>
    </row>
    <row r="7" spans="2:21" s="15" customFormat="1" ht="21" customHeight="1" x14ac:dyDescent="0.25">
      <c r="B7" s="23" t="s">
        <v>33</v>
      </c>
      <c r="C7" s="50">
        <v>17497</v>
      </c>
      <c r="D7" s="54">
        <v>67.173286849174147</v>
      </c>
      <c r="E7" s="114">
        <v>14.262330685260331</v>
      </c>
      <c r="F7" s="121">
        <v>81.706289649654224</v>
      </c>
      <c r="G7" s="119">
        <v>54</v>
      </c>
      <c r="H7" s="54">
        <v>129.94999999999999</v>
      </c>
    </row>
    <row r="8" spans="2:21" s="15" customFormat="1" ht="21" customHeight="1" x14ac:dyDescent="0.25">
      <c r="B8" s="23" t="s">
        <v>28</v>
      </c>
      <c r="C8" s="50">
        <v>535</v>
      </c>
      <c r="D8" s="54">
        <v>65.977570093457942</v>
      </c>
      <c r="E8" s="114">
        <v>13.878504672897201</v>
      </c>
      <c r="F8" s="121">
        <v>80.140794392523361</v>
      </c>
      <c r="G8" s="119">
        <v>58</v>
      </c>
      <c r="H8" s="54">
        <v>128.22499999999999</v>
      </c>
    </row>
    <row r="9" spans="2:21" s="15" customFormat="1" ht="21" customHeight="1" x14ac:dyDescent="0.25">
      <c r="B9" s="24" t="s">
        <v>29</v>
      </c>
      <c r="C9" s="55">
        <v>661</v>
      </c>
      <c r="D9" s="56">
        <v>67.057488653555225</v>
      </c>
      <c r="E9" s="115">
        <v>13.526475037821481</v>
      </c>
      <c r="F9" s="121">
        <v>80.919024205748869</v>
      </c>
      <c r="G9" s="120">
        <v>54</v>
      </c>
      <c r="H9" s="56">
        <v>113.27500000000001</v>
      </c>
    </row>
    <row r="10" spans="2:21" s="15" customFormat="1" ht="21" customHeight="1" x14ac:dyDescent="0.25">
      <c r="B10" s="18" t="s">
        <v>0</v>
      </c>
      <c r="C10" s="38">
        <v>39510</v>
      </c>
      <c r="D10" s="57">
        <v>66.860895975702348</v>
      </c>
      <c r="E10" s="116">
        <v>14.247582890407489</v>
      </c>
      <c r="F10" s="122">
        <v>81.354993672487979</v>
      </c>
      <c r="G10" s="57">
        <v>54</v>
      </c>
      <c r="H10" s="57">
        <v>130.52500000000001</v>
      </c>
    </row>
    <row r="11" spans="2:21" s="15" customFormat="1" ht="7.5" customHeight="1" x14ac:dyDescent="0.25">
      <c r="B11" s="105"/>
      <c r="C11" s="106"/>
      <c r="D11" s="107"/>
      <c r="E11" s="107"/>
      <c r="F11" s="108"/>
      <c r="G11" s="107"/>
      <c r="H11" s="107"/>
    </row>
    <row r="12" spans="2:21" s="15" customFormat="1" ht="13.5" customHeight="1" x14ac:dyDescent="0.25">
      <c r="B12" s="64" t="s">
        <v>85</v>
      </c>
      <c r="C12" s="64"/>
      <c r="D12" s="64"/>
      <c r="E12" s="64"/>
      <c r="F12" s="64"/>
      <c r="G12" s="64"/>
      <c r="H12" s="64"/>
    </row>
    <row r="13" spans="2:21" s="15" customFormat="1" ht="13.5" customHeight="1" x14ac:dyDescent="0.25">
      <c r="B13" s="64" t="s">
        <v>87</v>
      </c>
      <c r="C13" s="64"/>
      <c r="D13" s="64"/>
      <c r="E13" s="64"/>
      <c r="F13" s="64"/>
      <c r="G13" s="64"/>
      <c r="H13" s="64"/>
    </row>
    <row r="14" spans="2:21" s="15" customFormat="1" ht="13.5" customHeight="1" x14ac:dyDescent="0.25">
      <c r="B14" s="64" t="s">
        <v>92</v>
      </c>
      <c r="C14" s="64"/>
      <c r="D14" s="64"/>
      <c r="E14" s="64"/>
      <c r="F14" s="64"/>
      <c r="G14" s="64"/>
      <c r="H14" s="64"/>
      <c r="O14" s="123"/>
      <c r="P14" s="123"/>
      <c r="Q14" s="123"/>
      <c r="R14" s="123"/>
      <c r="S14" s="123"/>
      <c r="T14" s="123"/>
      <c r="U14" s="123"/>
    </row>
    <row r="15" spans="2:21" s="15" customFormat="1" ht="23.25" customHeight="1" x14ac:dyDescent="0.25">
      <c r="B15" s="139" t="s">
        <v>84</v>
      </c>
      <c r="C15" s="139"/>
      <c r="D15" s="139"/>
      <c r="E15" s="139"/>
      <c r="F15" s="139"/>
      <c r="G15" s="139"/>
      <c r="H15" s="139"/>
      <c r="O15" s="123"/>
      <c r="P15" s="123"/>
      <c r="Q15" s="123"/>
      <c r="R15" s="123"/>
      <c r="S15" s="123"/>
      <c r="T15" s="123"/>
      <c r="U15" s="123"/>
    </row>
    <row r="16" spans="2:21" s="15" customFormat="1" ht="13.5" customHeight="1" x14ac:dyDescent="0.25">
      <c r="B16" s="124" t="s">
        <v>93</v>
      </c>
      <c r="C16" s="64"/>
      <c r="D16" s="64"/>
      <c r="E16" s="64"/>
      <c r="F16" s="64"/>
      <c r="G16" s="64"/>
      <c r="H16" s="64"/>
      <c r="O16" s="123"/>
      <c r="P16" s="123"/>
      <c r="Q16" s="123"/>
      <c r="R16" s="123"/>
      <c r="S16" s="123"/>
      <c r="T16" s="123"/>
      <c r="U16" s="123"/>
    </row>
    <row r="17" spans="2:12" ht="15" customHeight="1" x14ac:dyDescent="0.25">
      <c r="B17" s="26"/>
      <c r="C17"/>
      <c r="D17"/>
      <c r="E17"/>
      <c r="F17"/>
      <c r="G17"/>
      <c r="H17"/>
      <c r="I17"/>
      <c r="J17"/>
      <c r="K17"/>
      <c r="L17"/>
    </row>
    <row r="18" spans="2:12" x14ac:dyDescent="0.25">
      <c r="B18" s="26"/>
      <c r="C18"/>
      <c r="D18"/>
      <c r="E18"/>
      <c r="F18"/>
      <c r="G18"/>
      <c r="H18"/>
      <c r="I18"/>
      <c r="J18"/>
      <c r="K18"/>
    </row>
    <row r="19" spans="2:12" x14ac:dyDescent="0.25">
      <c r="B19" s="26"/>
      <c r="C19"/>
      <c r="D19"/>
      <c r="E19"/>
      <c r="F19"/>
      <c r="G19"/>
      <c r="H19"/>
      <c r="I19"/>
      <c r="J19"/>
      <c r="K19"/>
    </row>
    <row r="20" spans="2:12" x14ac:dyDescent="0.25">
      <c r="B20" s="26"/>
      <c r="C20"/>
      <c r="D20"/>
      <c r="E20"/>
      <c r="F20"/>
      <c r="G20"/>
      <c r="H20"/>
      <c r="I20"/>
      <c r="J20"/>
      <c r="K20"/>
    </row>
    <row r="21" spans="2:12" x14ac:dyDescent="0.25">
      <c r="B21" s="26"/>
      <c r="C21"/>
      <c r="D21"/>
      <c r="E21"/>
      <c r="F21"/>
      <c r="G21"/>
      <c r="H21"/>
      <c r="I21"/>
      <c r="J21"/>
      <c r="K21"/>
    </row>
    <row r="22" spans="2:12" x14ac:dyDescent="0.25">
      <c r="B22" s="27"/>
      <c r="C22"/>
      <c r="D22"/>
      <c r="E22"/>
      <c r="F22"/>
      <c r="G22"/>
      <c r="H22"/>
      <c r="I22"/>
      <c r="J22"/>
      <c r="K22"/>
    </row>
    <row r="23" spans="2:12" x14ac:dyDescent="0.25">
      <c r="B23"/>
      <c r="C23"/>
      <c r="D23"/>
      <c r="E23"/>
      <c r="F23"/>
      <c r="G23"/>
      <c r="H23"/>
      <c r="I23"/>
      <c r="J23"/>
      <c r="K23"/>
    </row>
    <row r="24" spans="2:12" x14ac:dyDescent="0.25">
      <c r="B24"/>
      <c r="C24"/>
      <c r="D24"/>
      <c r="E24"/>
      <c r="F24"/>
      <c r="G24"/>
      <c r="H24"/>
      <c r="I24"/>
      <c r="J24"/>
      <c r="K24"/>
    </row>
  </sheetData>
  <sheetProtection algorithmName="SHA-512" hashValue="jF92kFWwuur4Qf1QsJe5bK8PWpblFpF9Cshez0cFOBkxiFlgMtiJ2aoLYbxr9X2tGfqsbOVbtwktNCdR1O81yA==" saltValue="1pqMgc5ulunDEAHJGhlgVQ==" spinCount="100000" sheet="1" objects="1" scenarios="1"/>
  <mergeCells count="1">
    <mergeCell ref="B15:H1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427F76"/>
    <pageSetUpPr fitToPage="1"/>
  </sheetPr>
  <dimension ref="B2:U27"/>
  <sheetViews>
    <sheetView showGridLines="0" zoomScaleNormal="100" zoomScalePageLayoutView="70" workbookViewId="0">
      <selection activeCell="B4" sqref="B4"/>
    </sheetView>
  </sheetViews>
  <sheetFormatPr baseColWidth="10" defaultColWidth="10.85546875" defaultRowHeight="15" x14ac:dyDescent="0.25"/>
  <cols>
    <col min="1" max="1" width="10.85546875" style="1"/>
    <col min="2" max="2" width="17.28515625" style="1" customWidth="1"/>
    <col min="3" max="3" width="20" style="1" customWidth="1"/>
    <col min="4" max="8" width="14.28515625" style="1" customWidth="1"/>
    <col min="9" max="16384" width="10.85546875" style="1"/>
  </cols>
  <sheetData>
    <row r="2" spans="2:21" x14ac:dyDescent="0.25">
      <c r="B2" s="111" t="s">
        <v>48</v>
      </c>
    </row>
    <row r="3" spans="2:21" ht="15" customHeight="1" x14ac:dyDescent="0.25">
      <c r="B3" s="127" t="s">
        <v>49</v>
      </c>
      <c r="C3" s="127"/>
      <c r="D3" s="127"/>
      <c r="E3" s="127"/>
      <c r="F3" s="127"/>
      <c r="G3" s="127"/>
      <c r="H3" s="127"/>
    </row>
    <row r="4" spans="2:21" ht="50.1" customHeight="1" x14ac:dyDescent="0.25">
      <c r="B4" s="86" t="s">
        <v>40</v>
      </c>
      <c r="C4" s="86" t="s">
        <v>69</v>
      </c>
      <c r="D4" s="86" t="s">
        <v>67</v>
      </c>
      <c r="E4" s="86" t="s">
        <v>68</v>
      </c>
      <c r="F4" s="75" t="s">
        <v>83</v>
      </c>
      <c r="G4" s="117" t="s">
        <v>79</v>
      </c>
      <c r="H4" s="87" t="s">
        <v>80</v>
      </c>
    </row>
    <row r="5" spans="2:21" s="15" customFormat="1" ht="21" customHeight="1" x14ac:dyDescent="0.25">
      <c r="B5" s="13" t="s">
        <v>34</v>
      </c>
      <c r="C5" s="32">
        <v>10157</v>
      </c>
      <c r="D5" s="58">
        <v>64.198286895736928</v>
      </c>
      <c r="E5" s="58">
        <v>9.5458304617505174</v>
      </c>
      <c r="F5" s="109">
        <v>73.921379344294579</v>
      </c>
      <c r="G5" s="58">
        <v>54</v>
      </c>
      <c r="H5" s="58">
        <v>112.7</v>
      </c>
    </row>
    <row r="6" spans="2:21" s="15" customFormat="1" ht="21" customHeight="1" x14ac:dyDescent="0.25">
      <c r="B6" s="12" t="s">
        <v>35</v>
      </c>
      <c r="C6" s="34">
        <v>8688</v>
      </c>
      <c r="D6" s="59">
        <v>64.303694751381215</v>
      </c>
      <c r="E6" s="59">
        <v>13.48400092081031</v>
      </c>
      <c r="F6" s="109">
        <v>78.004710520257831</v>
      </c>
      <c r="G6" s="59">
        <v>57</v>
      </c>
      <c r="H6" s="59">
        <v>122.47499999999999</v>
      </c>
    </row>
    <row r="7" spans="2:21" s="15" customFormat="1" ht="21" customHeight="1" x14ac:dyDescent="0.25">
      <c r="B7" s="12" t="s">
        <v>36</v>
      </c>
      <c r="C7" s="34">
        <v>8890</v>
      </c>
      <c r="D7" s="59">
        <v>66.744263217097867</v>
      </c>
      <c r="E7" s="59">
        <v>15.659617547806519</v>
      </c>
      <c r="F7" s="109">
        <v>82.670961754780649</v>
      </c>
      <c r="G7" s="59">
        <v>62</v>
      </c>
      <c r="H7" s="59">
        <v>125.35</v>
      </c>
    </row>
    <row r="8" spans="2:21" s="15" customFormat="1" ht="21" customHeight="1" x14ac:dyDescent="0.25">
      <c r="B8" s="12" t="s">
        <v>37</v>
      </c>
      <c r="C8" s="34">
        <v>6007</v>
      </c>
      <c r="D8" s="59">
        <v>69.387048443482598</v>
      </c>
      <c r="E8" s="59">
        <v>16.686032961544861</v>
      </c>
      <c r="F8" s="109">
        <v>86.334089395705007</v>
      </c>
      <c r="G8" s="59">
        <v>65</v>
      </c>
      <c r="H8" s="59">
        <v>121.325</v>
      </c>
    </row>
    <row r="9" spans="2:21" s="15" customFormat="1" ht="21" customHeight="1" x14ac:dyDescent="0.25">
      <c r="B9" s="12" t="s">
        <v>38</v>
      </c>
      <c r="C9" s="34">
        <v>4623</v>
      </c>
      <c r="D9" s="59">
        <v>72.495457495133024</v>
      </c>
      <c r="E9" s="59">
        <v>18.68656716417911</v>
      </c>
      <c r="F9" s="109">
        <v>91.532657365347177</v>
      </c>
      <c r="G9" s="59">
        <v>67.5</v>
      </c>
      <c r="H9" s="59">
        <v>130.52500000000001</v>
      </c>
    </row>
    <row r="10" spans="2:21" s="15" customFormat="1" ht="21" customHeight="1" x14ac:dyDescent="0.25">
      <c r="B10" s="12" t="s">
        <v>39</v>
      </c>
      <c r="C10" s="34">
        <v>1111</v>
      </c>
      <c r="D10" s="59">
        <v>74.790729072907297</v>
      </c>
      <c r="E10" s="59">
        <v>19.889288928892888</v>
      </c>
      <c r="F10" s="109">
        <v>95.093766876687667</v>
      </c>
      <c r="G10" s="59">
        <v>75</v>
      </c>
      <c r="H10" s="59">
        <v>128.22499999999999</v>
      </c>
    </row>
    <row r="11" spans="2:21" s="15" customFormat="1" ht="21" customHeight="1" x14ac:dyDescent="0.25">
      <c r="B11" s="12" t="s">
        <v>70</v>
      </c>
      <c r="C11" s="36">
        <v>34</v>
      </c>
      <c r="D11" s="60">
        <v>74.647058823529406</v>
      </c>
      <c r="E11" s="60">
        <v>26</v>
      </c>
      <c r="F11" s="109">
        <v>101.5602941176471</v>
      </c>
      <c r="G11" s="60">
        <v>86.5</v>
      </c>
      <c r="H11" s="60">
        <v>128.22499999999999</v>
      </c>
    </row>
    <row r="12" spans="2:21" s="15" customFormat="1" ht="21" customHeight="1" x14ac:dyDescent="0.25">
      <c r="B12" s="18" t="s">
        <v>0</v>
      </c>
      <c r="C12" s="38">
        <v>39510</v>
      </c>
      <c r="D12" s="57">
        <v>66.860895975702348</v>
      </c>
      <c r="E12" s="57">
        <v>14.247582890407489</v>
      </c>
      <c r="F12" s="110">
        <v>81.354993672487979</v>
      </c>
      <c r="G12" s="57">
        <v>54</v>
      </c>
      <c r="H12" s="57">
        <v>130.52500000000001</v>
      </c>
    </row>
    <row r="13" spans="2:21" s="15" customFormat="1" ht="7.5" customHeight="1" x14ac:dyDescent="0.25">
      <c r="B13" s="105"/>
      <c r="C13" s="106"/>
      <c r="D13" s="107"/>
      <c r="E13" s="107"/>
      <c r="F13" s="108"/>
      <c r="G13" s="107"/>
      <c r="H13" s="107"/>
    </row>
    <row r="14" spans="2:21" ht="13.5" customHeight="1" x14ac:dyDescent="0.25">
      <c r="B14" s="45" t="s">
        <v>85</v>
      </c>
      <c r="C14" s="106"/>
      <c r="D14" s="107"/>
      <c r="E14" s="107"/>
      <c r="F14" s="107"/>
      <c r="G14" s="107"/>
      <c r="H14" s="107"/>
    </row>
    <row r="15" spans="2:21" ht="13.5" customHeight="1" x14ac:dyDescent="0.25">
      <c r="B15" s="45" t="s">
        <v>106</v>
      </c>
      <c r="C15" s="45"/>
      <c r="D15" s="45"/>
      <c r="E15" s="45"/>
      <c r="F15" s="45"/>
      <c r="G15" s="45"/>
      <c r="H15" s="45"/>
    </row>
    <row r="16" spans="2:21" ht="13.5" customHeight="1" x14ac:dyDescent="0.25">
      <c r="B16" s="45" t="s">
        <v>86</v>
      </c>
      <c r="C16" s="45"/>
      <c r="D16" s="45"/>
      <c r="E16" s="45"/>
      <c r="F16" s="45"/>
      <c r="G16" s="45"/>
      <c r="H16" s="45"/>
      <c r="O16" s="3"/>
      <c r="P16" s="3"/>
      <c r="Q16" s="3"/>
      <c r="R16" s="3"/>
      <c r="S16" s="3"/>
      <c r="T16" s="3"/>
      <c r="U16" s="3"/>
    </row>
    <row r="17" spans="2:21" ht="23.25" customHeight="1" x14ac:dyDescent="0.25">
      <c r="B17" s="138" t="s">
        <v>81</v>
      </c>
      <c r="C17" s="138"/>
      <c r="D17" s="138"/>
      <c r="E17" s="138"/>
      <c r="F17" s="138"/>
      <c r="G17" s="138"/>
      <c r="H17" s="138"/>
      <c r="O17" s="3"/>
      <c r="P17" s="3"/>
      <c r="Q17" s="3"/>
      <c r="R17" s="3"/>
      <c r="S17" s="3"/>
      <c r="T17" s="3"/>
      <c r="U17" s="3"/>
    </row>
    <row r="18" spans="2:21" ht="13.5" customHeight="1" x14ac:dyDescent="0.25">
      <c r="B18" s="128" t="s">
        <v>95</v>
      </c>
      <c r="C18" s="45"/>
      <c r="D18" s="45"/>
      <c r="E18" s="45"/>
      <c r="F18" s="45"/>
      <c r="G18" s="45"/>
      <c r="H18" s="45"/>
      <c r="O18" s="3"/>
      <c r="P18" s="3"/>
      <c r="Q18" s="3"/>
      <c r="R18" s="3"/>
      <c r="S18" s="3"/>
      <c r="T18" s="3"/>
      <c r="U18" s="3"/>
    </row>
    <row r="19" spans="2:21" x14ac:dyDescent="0.25">
      <c r="O19" s="3"/>
      <c r="P19" s="3"/>
      <c r="Q19" s="3"/>
      <c r="R19" s="3"/>
      <c r="S19" s="3"/>
      <c r="T19" s="3"/>
      <c r="U19" s="3"/>
    </row>
    <row r="20" spans="2:21" x14ac:dyDescent="0.25">
      <c r="B20" s="26"/>
      <c r="C20"/>
      <c r="D20"/>
      <c r="E20"/>
      <c r="F20"/>
      <c r="G20"/>
      <c r="H20"/>
      <c r="I20"/>
      <c r="J20" s="4"/>
      <c r="K20"/>
      <c r="L20"/>
    </row>
    <row r="21" spans="2:21" x14ac:dyDescent="0.25">
      <c r="B21" s="26"/>
      <c r="C21"/>
      <c r="D21"/>
      <c r="E21"/>
      <c r="F21"/>
      <c r="G21"/>
      <c r="H21"/>
      <c r="I21"/>
      <c r="J21" s="4"/>
      <c r="K21"/>
      <c r="L21"/>
    </row>
    <row r="22" spans="2:21" x14ac:dyDescent="0.25">
      <c r="B22" s="26"/>
    </row>
    <row r="23" spans="2:21" x14ac:dyDescent="0.25">
      <c r="B23" s="26"/>
    </row>
    <row r="24" spans="2:21" x14ac:dyDescent="0.25">
      <c r="B24" s="26"/>
    </row>
    <row r="25" spans="2:21" x14ac:dyDescent="0.25">
      <c r="B25" s="26"/>
    </row>
    <row r="26" spans="2:21" x14ac:dyDescent="0.25">
      <c r="B26" s="26"/>
    </row>
    <row r="27" spans="2:21" x14ac:dyDescent="0.25">
      <c r="B27" s="27"/>
    </row>
  </sheetData>
  <sheetProtection algorithmName="SHA-512" hashValue="mJuBwezxjP8zz4R7rois0jthz9A77zVfu4YS0JqS46Ot5J413t4VAK6lK4WbqR6AvMnPxUX+AuvvoqYwGEboOg==" saltValue="Qhmp/XMKenMkFJKRt2fU4w==" spinCount="100000" sheet="1" objects="1" scenarios="1"/>
  <mergeCells count="1">
    <mergeCell ref="B17:H17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1.</vt:lpstr>
      <vt:lpstr>Tabla 2.</vt:lpstr>
      <vt:lpstr>Tabla 3.</vt:lpstr>
      <vt:lpstr>Tabla 4.</vt:lpstr>
      <vt:lpstr>Tabla 5.</vt:lpstr>
      <vt:lpstr>Tabla 6. </vt:lpstr>
      <vt:lpstr>Tabla 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LUIS DARCOURT MARQUEZ</dc:creator>
  <cp:lastModifiedBy>ANTONIO WILFREDO AYESTAS YSIQUE</cp:lastModifiedBy>
  <cp:lastPrinted>2024-11-08T16:34:21Z</cp:lastPrinted>
  <dcterms:created xsi:type="dcterms:W3CDTF">2016-03-30T14:37:56Z</dcterms:created>
  <dcterms:modified xsi:type="dcterms:W3CDTF">2026-02-25T23:58:02Z</dcterms:modified>
  <dc:language>es-PE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