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Z:\000_ Evaluacion en Cifras CPM\Evaluacion en cifras_web\Falta_autorizacion_DIED\EDDI_Excep_2019\"/>
    </mc:Choice>
  </mc:AlternateContent>
  <bookViews>
    <workbookView xWindow="0" yWindow="0" windowWidth="23040" windowHeight="9195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14" r:id="rId8"/>
    <sheet name="T9" sheetId="15" r:id="rId9"/>
    <sheet name="T10" sheetId="16" r:id="rId10"/>
    <sheet name="T11" sheetId="17" r:id="rId11"/>
    <sheet name="T12" sheetId="12" r:id="rId12"/>
    <sheet name="T13" sheetId="13" r:id="rId13"/>
    <sheet name="T14" sheetId="18" r:id="rId14"/>
    <sheet name="T15" sheetId="19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L17" i="6"/>
  <c r="K17" i="6" s="1"/>
  <c r="M17" i="6"/>
  <c r="N17" i="6"/>
  <c r="O17" i="6"/>
  <c r="J18" i="6"/>
  <c r="L18" i="6"/>
  <c r="K18" i="6" s="1"/>
  <c r="M18" i="6"/>
  <c r="N18" i="6"/>
  <c r="O18" i="6"/>
  <c r="J19" i="6"/>
  <c r="L19" i="6"/>
  <c r="K19" i="6" s="1"/>
  <c r="M19" i="6"/>
  <c r="N19" i="6"/>
  <c r="O19" i="6"/>
  <c r="J20" i="6"/>
  <c r="L20" i="6"/>
  <c r="K20" i="6" s="1"/>
  <c r="M20" i="6"/>
  <c r="N20" i="6"/>
  <c r="O20" i="6"/>
  <c r="J21" i="6"/>
  <c r="L21" i="6"/>
  <c r="K21" i="6" s="1"/>
  <c r="M21" i="6"/>
  <c r="N21" i="6"/>
  <c r="O21" i="6"/>
  <c r="H31" i="2" l="1"/>
  <c r="H14" i="18" l="1"/>
  <c r="H13" i="18"/>
  <c r="H12" i="18"/>
  <c r="H11" i="18"/>
  <c r="H10" i="18"/>
  <c r="H9" i="18"/>
  <c r="H8" i="18"/>
  <c r="H7" i="18"/>
  <c r="H6" i="18"/>
  <c r="H5" i="18"/>
  <c r="H4" i="18"/>
  <c r="O33" i="19"/>
  <c r="Q32" i="19"/>
  <c r="O32" i="19"/>
  <c r="N32" i="19"/>
  <c r="T31" i="19"/>
  <c r="S31" i="19"/>
  <c r="W31" i="19" s="1"/>
  <c r="R31" i="19"/>
  <c r="P31" i="19" s="1"/>
  <c r="Q31" i="19"/>
  <c r="O31" i="19"/>
  <c r="T30" i="19"/>
  <c r="O30" i="19"/>
  <c r="N30" i="19"/>
  <c r="O29" i="19"/>
  <c r="S28" i="19"/>
  <c r="R28" i="19"/>
  <c r="Q28" i="19"/>
  <c r="O28" i="19"/>
  <c r="N28" i="19"/>
  <c r="T27" i="19"/>
  <c r="S27" i="19"/>
  <c r="W27" i="19" s="1"/>
  <c r="O27" i="19"/>
  <c r="O26" i="19"/>
  <c r="O25" i="19"/>
  <c r="T24" i="19"/>
  <c r="S24" i="19"/>
  <c r="W24" i="19" s="1"/>
  <c r="R24" i="19"/>
  <c r="Q24" i="19"/>
  <c r="P24" i="19"/>
  <c r="O24" i="19"/>
  <c r="O23" i="19"/>
  <c r="N23" i="19"/>
  <c r="H14" i="19"/>
  <c r="Q33" i="19" s="1"/>
  <c r="H13" i="19"/>
  <c r="S32" i="19" s="1"/>
  <c r="H12" i="19"/>
  <c r="H11" i="19"/>
  <c r="S30" i="19" s="1"/>
  <c r="W30" i="19" s="1"/>
  <c r="H10" i="19"/>
  <c r="T29" i="19" s="1"/>
  <c r="H9" i="19"/>
  <c r="T28" i="19" s="1"/>
  <c r="P28" i="19" s="1"/>
  <c r="H8" i="19"/>
  <c r="R27" i="19" s="1"/>
  <c r="H7" i="19"/>
  <c r="T26" i="19" s="1"/>
  <c r="H6" i="19"/>
  <c r="T25" i="19" s="1"/>
  <c r="H5" i="19"/>
  <c r="H4" i="19"/>
  <c r="S23" i="19" s="1"/>
  <c r="W28" i="19" l="1"/>
  <c r="Q25" i="19"/>
  <c r="R25" i="19"/>
  <c r="S25" i="19"/>
  <c r="W25" i="19" s="1"/>
  <c r="R29" i="19"/>
  <c r="Q26" i="19"/>
  <c r="S26" i="19"/>
  <c r="W26" i="19" s="1"/>
  <c r="Q29" i="19"/>
  <c r="T32" i="19"/>
  <c r="W32" i="19" s="1"/>
  <c r="R26" i="19"/>
  <c r="R33" i="19"/>
  <c r="P33" i="19" s="1"/>
  <c r="T23" i="19"/>
  <c r="W23" i="19" s="1"/>
  <c r="Q30" i="19"/>
  <c r="S33" i="19"/>
  <c r="Q27" i="19"/>
  <c r="P27" i="19" s="1"/>
  <c r="R30" i="19"/>
  <c r="T33" i="19"/>
  <c r="R32" i="19"/>
  <c r="P32" i="19" s="1"/>
  <c r="S29" i="19"/>
  <c r="W29" i="19" s="1"/>
  <c r="Q23" i="19"/>
  <c r="P23" i="19" s="1"/>
  <c r="R23" i="19"/>
  <c r="P30" i="19" l="1"/>
  <c r="P26" i="19"/>
  <c r="W33" i="19"/>
  <c r="P29" i="19"/>
  <c r="P25" i="19"/>
  <c r="L21" i="13"/>
  <c r="L20" i="13"/>
  <c r="L19" i="13"/>
  <c r="L18" i="13"/>
  <c r="K18" i="13"/>
  <c r="K19" i="13"/>
  <c r="K20" i="13"/>
  <c r="K21" i="13"/>
  <c r="J20" i="13"/>
  <c r="J18" i="13"/>
  <c r="K23" i="12"/>
  <c r="K22" i="12"/>
  <c r="J22" i="12"/>
  <c r="K21" i="12"/>
  <c r="K20" i="12"/>
  <c r="J20" i="12"/>
  <c r="K19" i="12"/>
  <c r="K18" i="12"/>
  <c r="J18" i="12"/>
  <c r="Q22" i="17"/>
  <c r="Q21" i="17"/>
  <c r="Q20" i="17"/>
  <c r="Q19" i="17"/>
  <c r="L19" i="17" s="1"/>
  <c r="L22" i="17"/>
  <c r="L21" i="17"/>
  <c r="L20" i="17"/>
  <c r="K22" i="17"/>
  <c r="K21" i="17"/>
  <c r="J21" i="17"/>
  <c r="K20" i="17"/>
  <c r="K19" i="17"/>
  <c r="J19" i="17"/>
  <c r="K24" i="16"/>
  <c r="K23" i="16"/>
  <c r="J23" i="16"/>
  <c r="K22" i="16"/>
  <c r="K21" i="16"/>
  <c r="J21" i="16"/>
  <c r="K20" i="16"/>
  <c r="K19" i="16"/>
  <c r="J19" i="16"/>
  <c r="K22" i="15"/>
  <c r="K21" i="15"/>
  <c r="J21" i="15"/>
  <c r="K20" i="15"/>
  <c r="K19" i="15"/>
  <c r="J19" i="15"/>
  <c r="J19" i="14"/>
  <c r="K20" i="14"/>
  <c r="K19" i="14"/>
  <c r="K22" i="7"/>
  <c r="K23" i="7"/>
  <c r="K24" i="7"/>
  <c r="K25" i="7"/>
  <c r="K26" i="7"/>
  <c r="K27" i="7"/>
  <c r="K28" i="7"/>
  <c r="K29" i="7"/>
  <c r="K30" i="7"/>
  <c r="K21" i="7"/>
  <c r="B12" i="7" l="1"/>
  <c r="J29" i="7" s="1"/>
  <c r="B10" i="7"/>
  <c r="J27" i="7" s="1"/>
  <c r="B8" i="7"/>
  <c r="J25" i="7" s="1"/>
  <c r="B6" i="7"/>
  <c r="J23" i="7" s="1"/>
  <c r="B4" i="7"/>
  <c r="J21" i="7" s="1"/>
  <c r="G9" i="16"/>
  <c r="F9" i="16"/>
  <c r="E9" i="16"/>
  <c r="D9" i="16"/>
  <c r="G8" i="16"/>
  <c r="F8" i="16"/>
  <c r="E8" i="16"/>
  <c r="D8" i="16"/>
  <c r="F21" i="4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O19" i="17" l="1"/>
  <c r="P19" i="17"/>
  <c r="M20" i="17"/>
  <c r="N20" i="17"/>
  <c r="O20" i="17"/>
  <c r="P20" i="17"/>
  <c r="M21" i="17"/>
  <c r="N21" i="17"/>
  <c r="M22" i="17"/>
  <c r="N22" i="17"/>
  <c r="O22" i="17"/>
  <c r="P22" i="17"/>
  <c r="H4" i="17"/>
  <c r="M19" i="17" s="1"/>
  <c r="H5" i="17"/>
  <c r="H6" i="17"/>
  <c r="O21" i="17" s="1"/>
  <c r="H7" i="17"/>
  <c r="H4" i="13"/>
  <c r="H5" i="13"/>
  <c r="H6" i="13"/>
  <c r="H7" i="13"/>
  <c r="H4" i="12"/>
  <c r="M20" i="12" s="1"/>
  <c r="H5" i="12"/>
  <c r="N21" i="12" s="1"/>
  <c r="H6" i="12"/>
  <c r="M22" i="12" s="1"/>
  <c r="H7" i="12"/>
  <c r="M23" i="12" s="1"/>
  <c r="G9" i="12"/>
  <c r="F9" i="12"/>
  <c r="E9" i="12"/>
  <c r="D9" i="12"/>
  <c r="G8" i="12"/>
  <c r="F8" i="12"/>
  <c r="E8" i="12"/>
  <c r="D8" i="12"/>
  <c r="H4" i="16"/>
  <c r="P21" i="16" s="1"/>
  <c r="H5" i="16"/>
  <c r="H6" i="16"/>
  <c r="H7" i="16"/>
  <c r="M24" i="16" s="1"/>
  <c r="H4" i="15"/>
  <c r="M19" i="15" s="1"/>
  <c r="H5" i="15"/>
  <c r="P20" i="15" s="1"/>
  <c r="H6" i="15"/>
  <c r="M21" i="15" s="1"/>
  <c r="H7" i="15"/>
  <c r="M22" i="15" s="1"/>
  <c r="H4" i="14"/>
  <c r="H5" i="14"/>
  <c r="H6" i="14"/>
  <c r="H7" i="14"/>
  <c r="E8" i="14"/>
  <c r="F8" i="14"/>
  <c r="G8" i="14"/>
  <c r="E9" i="14"/>
  <c r="F9" i="14"/>
  <c r="G9" i="14"/>
  <c r="D8" i="14"/>
  <c r="D9" i="14"/>
  <c r="H4" i="7"/>
  <c r="M21" i="7" s="1"/>
  <c r="H5" i="7"/>
  <c r="P22" i="7" s="1"/>
  <c r="H6" i="7"/>
  <c r="P23" i="7" s="1"/>
  <c r="H7" i="7"/>
  <c r="P24" i="7" s="1"/>
  <c r="H8" i="7"/>
  <c r="P25" i="7" s="1"/>
  <c r="H9" i="7"/>
  <c r="P26" i="7" s="1"/>
  <c r="H10" i="7"/>
  <c r="P27" i="7" s="1"/>
  <c r="H11" i="7"/>
  <c r="P28" i="7" s="1"/>
  <c r="H12" i="7"/>
  <c r="P29" i="7" s="1"/>
  <c r="H13" i="7"/>
  <c r="P30" i="7" s="1"/>
  <c r="G4" i="6"/>
  <c r="G5" i="6"/>
  <c r="G6" i="6"/>
  <c r="G7" i="6"/>
  <c r="G8" i="6"/>
  <c r="G4" i="5"/>
  <c r="G5" i="5"/>
  <c r="G6" i="5"/>
  <c r="G7" i="5"/>
  <c r="G8" i="5"/>
  <c r="C25" i="4"/>
  <c r="D25" i="4"/>
  <c r="E25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2" i="4"/>
  <c r="F23" i="4"/>
  <c r="F24" i="4"/>
  <c r="P23" i="12" l="1"/>
  <c r="O23" i="12"/>
  <c r="N23" i="12"/>
  <c r="L23" i="12" s="1"/>
  <c r="P22" i="12"/>
  <c r="O22" i="12"/>
  <c r="N22" i="12"/>
  <c r="L22" i="12" s="1"/>
  <c r="H9" i="12"/>
  <c r="M19" i="12" s="1"/>
  <c r="P21" i="12"/>
  <c r="O21" i="12"/>
  <c r="M21" i="12"/>
  <c r="H8" i="12"/>
  <c r="M18" i="12" s="1"/>
  <c r="P20" i="12"/>
  <c r="O20" i="12"/>
  <c r="N20" i="12"/>
  <c r="P21" i="17"/>
  <c r="N19" i="17"/>
  <c r="M23" i="16"/>
  <c r="H8" i="16"/>
  <c r="P22" i="16"/>
  <c r="H9" i="16"/>
  <c r="O22" i="16"/>
  <c r="O21" i="16"/>
  <c r="N21" i="16"/>
  <c r="N22" i="16"/>
  <c r="M22" i="16"/>
  <c r="M21" i="16"/>
  <c r="P22" i="15"/>
  <c r="O22" i="15"/>
  <c r="N22" i="15"/>
  <c r="L22" i="15" s="1"/>
  <c r="P21" i="15"/>
  <c r="N21" i="15"/>
  <c r="L21" i="15" s="1"/>
  <c r="O21" i="15"/>
  <c r="O20" i="15"/>
  <c r="N20" i="15"/>
  <c r="M20" i="15"/>
  <c r="L20" i="15" s="1"/>
  <c r="P19" i="15"/>
  <c r="O19" i="15"/>
  <c r="N19" i="15"/>
  <c r="L19" i="15" s="1"/>
  <c r="H8" i="14"/>
  <c r="O19" i="14" s="1"/>
  <c r="O29" i="7"/>
  <c r="O28" i="7"/>
  <c r="O27" i="7"/>
  <c r="O25" i="7"/>
  <c r="O23" i="7"/>
  <c r="O24" i="7"/>
  <c r="O26" i="7"/>
  <c r="N30" i="7"/>
  <c r="N29" i="7"/>
  <c r="N28" i="7"/>
  <c r="N27" i="7"/>
  <c r="N26" i="7"/>
  <c r="N25" i="7"/>
  <c r="N24" i="7"/>
  <c r="N23" i="7"/>
  <c r="N22" i="7"/>
  <c r="O22" i="7"/>
  <c r="P21" i="7"/>
  <c r="M30" i="7"/>
  <c r="L30" i="7" s="1"/>
  <c r="M29" i="7"/>
  <c r="L29" i="7" s="1"/>
  <c r="M28" i="7"/>
  <c r="M27" i="7"/>
  <c r="M26" i="7"/>
  <c r="M25" i="7"/>
  <c r="M24" i="7"/>
  <c r="M23" i="7"/>
  <c r="M22" i="7"/>
  <c r="O30" i="7"/>
  <c r="O21" i="7"/>
  <c r="N21" i="7"/>
  <c r="L21" i="7" s="1"/>
  <c r="O24" i="16"/>
  <c r="P24" i="16"/>
  <c r="N24" i="16"/>
  <c r="L24" i="16" s="1"/>
  <c r="P23" i="16"/>
  <c r="O23" i="16"/>
  <c r="N23" i="16"/>
  <c r="H9" i="14"/>
  <c r="M20" i="14" s="1"/>
  <c r="F25" i="4"/>
  <c r="F5" i="3"/>
  <c r="F6" i="3"/>
  <c r="F7" i="3"/>
  <c r="H6" i="2"/>
  <c r="H10" i="2"/>
  <c r="H14" i="2"/>
  <c r="H18" i="2"/>
  <c r="H22" i="2"/>
  <c r="H26" i="2"/>
  <c r="H30" i="2"/>
  <c r="H5" i="2"/>
  <c r="H7" i="2"/>
  <c r="H9" i="2"/>
  <c r="H11" i="2"/>
  <c r="H13" i="2"/>
  <c r="H15" i="2"/>
  <c r="H19" i="2"/>
  <c r="H23" i="2"/>
  <c r="H25" i="2"/>
  <c r="H27" i="2"/>
  <c r="F31" i="2"/>
  <c r="G31" i="2"/>
  <c r="K31" i="2"/>
  <c r="D10" i="1"/>
  <c r="C10" i="1" s="1"/>
  <c r="D9" i="1"/>
  <c r="C9" i="1" s="1"/>
  <c r="D7" i="1"/>
  <c r="C7" i="1" s="1"/>
  <c r="D6" i="1"/>
  <c r="C6" i="1" s="1"/>
  <c r="J8" i="1"/>
  <c r="L20" i="12" l="1"/>
  <c r="P19" i="14"/>
  <c r="L22" i="7"/>
  <c r="L24" i="7"/>
  <c r="L25" i="7"/>
  <c r="L23" i="7"/>
  <c r="L26" i="7"/>
  <c r="L27" i="7"/>
  <c r="L28" i="7"/>
  <c r="L21" i="12"/>
  <c r="L21" i="16"/>
  <c r="L22" i="16"/>
  <c r="L23" i="16"/>
  <c r="P19" i="12"/>
  <c r="O18" i="12"/>
  <c r="O19" i="12"/>
  <c r="N19" i="12"/>
  <c r="L19" i="12" s="1"/>
  <c r="P18" i="12"/>
  <c r="N18" i="12"/>
  <c r="M19" i="14"/>
  <c r="N19" i="14"/>
  <c r="P20" i="14"/>
  <c r="O20" i="14"/>
  <c r="N20" i="14"/>
  <c r="L20" i="14" s="1"/>
  <c r="N20" i="16"/>
  <c r="O20" i="16"/>
  <c r="P20" i="16"/>
  <c r="M20" i="16"/>
  <c r="N19" i="16"/>
  <c r="O19" i="16"/>
  <c r="P19" i="16"/>
  <c r="M19" i="16"/>
  <c r="L19" i="16" s="1"/>
  <c r="H29" i="2"/>
  <c r="H17" i="2"/>
  <c r="H28" i="2"/>
  <c r="H24" i="2"/>
  <c r="H20" i="2"/>
  <c r="H16" i="2"/>
  <c r="H12" i="2"/>
  <c r="H8" i="2"/>
  <c r="H21" i="2"/>
  <c r="C31" i="2"/>
  <c r="G6" i="1"/>
  <c r="I6" i="1" s="1"/>
  <c r="G7" i="1"/>
  <c r="I7" i="1" s="1"/>
  <c r="G9" i="1"/>
  <c r="I9" i="1" s="1"/>
  <c r="G10" i="1"/>
  <c r="I10" i="1" s="1"/>
  <c r="E6" i="1"/>
  <c r="E7" i="1"/>
  <c r="E9" i="1"/>
  <c r="E10" i="1"/>
  <c r="H8" i="1"/>
  <c r="F8" i="1"/>
  <c r="D8" i="1"/>
  <c r="C8" i="1"/>
  <c r="J5" i="1"/>
  <c r="H5" i="1"/>
  <c r="F5" i="1"/>
  <c r="D5" i="1"/>
  <c r="C5" i="1"/>
  <c r="L19" i="14" l="1"/>
  <c r="L18" i="12"/>
  <c r="L20" i="16"/>
  <c r="G8" i="1"/>
  <c r="I8" i="1" s="1"/>
  <c r="G5" i="1"/>
  <c r="I5" i="1" s="1"/>
  <c r="F11" i="1"/>
  <c r="H11" i="1"/>
  <c r="J11" i="1"/>
  <c r="E8" i="1"/>
  <c r="E5" i="1"/>
  <c r="D11" i="1"/>
  <c r="C11" i="1"/>
  <c r="G11" i="1" l="1"/>
  <c r="I11" i="1" s="1"/>
  <c r="E11" i="1"/>
  <c r="E8" i="3" l="1"/>
  <c r="D8" i="3"/>
  <c r="F8" i="3" l="1"/>
</calcChain>
</file>

<file path=xl/sharedStrings.xml><?xml version="1.0" encoding="utf-8"?>
<sst xmlns="http://schemas.openxmlformats.org/spreadsheetml/2006/main" count="442" uniqueCount="161">
  <si>
    <t>Ciclo / Ámbito</t>
  </si>
  <si>
    <t>Desaprobados</t>
  </si>
  <si>
    <t>Aprobados</t>
  </si>
  <si>
    <t>Ciclo I (Cuna)</t>
  </si>
  <si>
    <t>Rural</t>
  </si>
  <si>
    <t>Urbano</t>
  </si>
  <si>
    <t>Ciclo II (Jardín)</t>
  </si>
  <si>
    <t>Total</t>
  </si>
  <si>
    <t>Región</t>
  </si>
  <si>
    <t>Docentes evaluados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</si>
  <si>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</si>
  <si>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</si>
  <si>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</si>
  <si>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</si>
  <si>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</si>
  <si>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</si>
  <si>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</si>
  <si>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</si>
  <si>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</si>
  <si>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</si>
  <si>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</si>
  <si>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</si>
  <si>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</si>
  <si>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</si>
  <si>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</si>
  <si>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</si>
  <si>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</si>
  <si>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</si>
  <si>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</si>
  <si>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</si>
  <si>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</si>
  <si>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</si>
  <si>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</si>
  <si>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</si>
  <si>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</si>
  <si>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</si>
  <si>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Motivo de desaprobación</t>
  </si>
  <si>
    <t>Desempeño</t>
  </si>
  <si>
    <t>Muy deficiente</t>
  </si>
  <si>
    <t>En proceso</t>
  </si>
  <si>
    <t>Suficiente</t>
  </si>
  <si>
    <t>Destacado</t>
  </si>
  <si>
    <t xml:space="preserve"> Total</t>
  </si>
  <si>
    <t>Involucra activamente a los niños y las niñas en el proceso de aprendizaje.</t>
  </si>
  <si>
    <t>Promueve el razonamiento, la creatividad y/o el pensamiento crítico.</t>
  </si>
  <si>
    <t>Evalúa el progreso de los aprendizajes para retroalimentar a los niños y las niñas y adecuar su enseñanza.</t>
  </si>
  <si>
    <t>Propicia un ambiente de respeto y proximidad.</t>
  </si>
  <si>
    <t>Regula positivamente el comportamiento de los niños y las niñas.</t>
  </si>
  <si>
    <t>Ámbito</t>
  </si>
  <si>
    <t>Grupo</t>
  </si>
  <si>
    <t>Total Inicial</t>
  </si>
  <si>
    <t>Gestiona el espacio del aula para favorecer el aprendizaje y bienestar de los niños y las niñas.</t>
  </si>
  <si>
    <t>Gestiona los materiales del aula para favorecer el aprendizaje y bienestar de los niños y las niñas.</t>
  </si>
  <si>
    <t xml:space="preserve"> </t>
  </si>
  <si>
    <t>Se comunica en forma satisfactoria con las familias.</t>
  </si>
  <si>
    <t>Conoce y atiende satisfactoriamente las necesidades de los niños y las niñas.</t>
  </si>
  <si>
    <t>Planifica el proceso de enseñanza y aprendizaje</t>
  </si>
  <si>
    <t>Cumple con responsabilidad y compromiso su rol dentro de la comunidad educativa</t>
  </si>
  <si>
    <t>Tabla 1</t>
  </si>
  <si>
    <t>Docentes a evaluar</t>
  </si>
  <si>
    <t>Condición final de docentes evaluados</t>
  </si>
  <si>
    <t>1/ Porcentaje de docentes evaluados = (Docentes evaluados/Total de docentes a evaluar) x 100%</t>
  </si>
  <si>
    <t>2/ Porcentaje de aprobados = (Docentes aprobados/Docentes evaluados) x 100%</t>
  </si>
  <si>
    <t>3/ Porcentaje de desaprobados = (Docentes desaprobados/Docentes evaluados) x 100%</t>
  </si>
  <si>
    <t>Porcentaje de aprobados</t>
  </si>
  <si>
    <t>Tabla 2</t>
  </si>
  <si>
    <t>2/ Porcentaje de aprobados-Total = (Docentes aprobados/Docentes evaluados) x 100%</t>
  </si>
  <si>
    <t>Tabla 3</t>
  </si>
  <si>
    <t>Docentes desaprobados de acuerdo a las razones de desaprobación, por ámbito</t>
  </si>
  <si>
    <t>Docentes desaprobados por ámbito</t>
  </si>
  <si>
    <t>Puntaje final menor a 2,60</t>
  </si>
  <si>
    <t>Tabla 4</t>
  </si>
  <si>
    <t>2/ El puntaje establecido para aprobar la EDD equivale a un promedio simple igual o mayor a 2,60.</t>
  </si>
  <si>
    <t>Total de desaprobados</t>
  </si>
  <si>
    <t>Tabla 5</t>
  </si>
  <si>
    <t>Nivel III: Suficiente</t>
  </si>
  <si>
    <t>Nivel IV: Destacado</t>
  </si>
  <si>
    <t>Promueve el desarrollo del lenguaje verbal de los niños y las niñas.</t>
  </si>
  <si>
    <t>Promueve el desarrollo de la autonomía de los niños y las niñas.</t>
  </si>
  <si>
    <t>Muestra sensibilidad ante las necesidades de los niños y las niñas.</t>
  </si>
  <si>
    <t>Brinda un trato respetuoso a los niños y las niñas.</t>
  </si>
  <si>
    <t>Promueve la interacción social positiva entre los niños y las niñas.</t>
  </si>
  <si>
    <t>Figura 1</t>
  </si>
  <si>
    <t>Nivel I: 
Muy deficiente</t>
  </si>
  <si>
    <t>Nivel II: 
En proceso</t>
  </si>
  <si>
    <t>Tabla 6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</si>
  <si>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</si>
  <si>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t>Tabla 7</t>
  </si>
  <si>
    <t>Figura 3</t>
  </si>
  <si>
    <t>Tabla 8</t>
  </si>
  <si>
    <t>Figura 4</t>
  </si>
  <si>
    <t>Tabla 9</t>
  </si>
  <si>
    <t>Tabla 10</t>
  </si>
  <si>
    <t>Figura 6</t>
  </si>
  <si>
    <t>Tabla 11</t>
  </si>
  <si>
    <t>Figura 7</t>
  </si>
  <si>
    <t>Tabla 12</t>
  </si>
  <si>
    <t>Figura 8</t>
  </si>
  <si>
    <t>Tabla 13</t>
  </si>
  <si>
    <t>Figura 9</t>
  </si>
  <si>
    <t>Ciclo ll (Jardín)</t>
  </si>
  <si>
    <t xml:space="preserve">                                                                                                               0   1   2   3   4</t>
  </si>
  <si>
    <r>
      <rPr>
        <b/>
        <sz val="8"/>
        <color rgb="FF585858"/>
        <rFont val="Calibri"/>
        <family val="2"/>
        <scheme val="minor"/>
      </rPr>
      <t>Fuente:</t>
    </r>
    <r>
      <rPr>
        <sz val="8"/>
        <color rgb="FF585858"/>
        <rFont val="Calibri"/>
        <family val="2"/>
        <scheme val="minor"/>
      </rPr>
      <t xml:space="preserve"> Dirección de Evaluación Docente- Evaluación Excepcional de la Evaluación del Desempeño Docente de Nivel Inicial – Tramo II, 2019</t>
    </r>
  </si>
  <si>
    <r>
      <t xml:space="preserve">Porcentaje de docentes evaluados </t>
    </r>
    <r>
      <rPr>
        <b/>
        <vertAlign val="superscript"/>
        <sz val="9"/>
        <color rgb="FF4B4B4B"/>
        <rFont val="Calibri"/>
        <family val="2"/>
        <scheme val="minor"/>
      </rPr>
      <t>1/</t>
    </r>
  </si>
  <si>
    <r>
      <t xml:space="preserve">Docentes no evaluados </t>
    </r>
    <r>
      <rPr>
        <b/>
        <vertAlign val="superscript"/>
        <sz val="9"/>
        <color rgb="FF4B4B4B"/>
        <rFont val="Calibri"/>
        <family val="2"/>
        <scheme val="minor"/>
      </rPr>
      <t>3/</t>
    </r>
  </si>
  <si>
    <r>
      <t xml:space="preserve">Total </t>
    </r>
    <r>
      <rPr>
        <b/>
        <vertAlign val="superscript"/>
        <sz val="9"/>
        <color rgb="FF4B4B4B"/>
        <rFont val="Calibri"/>
        <family val="2"/>
        <scheme val="minor"/>
      </rPr>
      <t>2/</t>
    </r>
  </si>
  <si>
    <r>
      <t xml:space="preserve">Docentes no evaluados </t>
    </r>
    <r>
      <rPr>
        <b/>
        <vertAlign val="superscript"/>
        <sz val="9"/>
        <color rgb="FF4B4B4B"/>
        <rFont val="Calibri"/>
        <family val="2"/>
        <scheme val="minor"/>
      </rPr>
      <t>4/</t>
    </r>
  </si>
  <si>
    <r>
      <t xml:space="preserve">Porcentaje de aprobados </t>
    </r>
    <r>
      <rPr>
        <b/>
        <vertAlign val="superscript"/>
        <sz val="9"/>
        <color rgb="FF4B4B4B"/>
        <rFont val="Calibri"/>
        <family val="2"/>
        <scheme val="minor"/>
      </rPr>
      <t>2/</t>
    </r>
  </si>
  <si>
    <r>
      <t xml:space="preserve">Porcentaje de desaprobados </t>
    </r>
    <r>
      <rPr>
        <b/>
        <vertAlign val="superscript"/>
        <sz val="9"/>
        <color rgb="FF4B4B4B"/>
        <rFont val="Calibri"/>
        <family val="2"/>
        <scheme val="minor"/>
      </rPr>
      <t>3/</t>
    </r>
  </si>
  <si>
    <r>
      <t xml:space="preserve">Docentes que no superaron el instrumento
</t>
    </r>
    <r>
      <rPr>
        <b/>
        <i/>
        <sz val="9"/>
        <color rgb="FF4B4B4B"/>
        <rFont val="Calibri"/>
        <family val="2"/>
        <scheme val="minor"/>
      </rPr>
      <t xml:space="preserve">Rúbricas de observación de aula </t>
    </r>
    <r>
      <rPr>
        <b/>
        <vertAlign val="superscript"/>
        <sz val="9"/>
        <color rgb="FF4B4B4B"/>
        <rFont val="Calibri"/>
        <family val="2"/>
        <scheme val="minor"/>
      </rPr>
      <t>1/</t>
    </r>
  </si>
  <si>
    <r>
      <t xml:space="preserve">Docentes que no alcanzaron el puntaje establecido en el promedio de todos los desempeños evaluados </t>
    </r>
    <r>
      <rPr>
        <b/>
        <vertAlign val="superscript"/>
        <sz val="9"/>
        <color rgb="FF4B4B4B"/>
        <rFont val="Calibri"/>
        <family val="2"/>
        <scheme val="minor"/>
      </rPr>
      <t>2/</t>
    </r>
  </si>
  <si>
    <t>Tacna</t>
  </si>
  <si>
    <t>Lima Provincias</t>
  </si>
  <si>
    <r>
      <t xml:space="preserve">Nota: Solo se considera a los docentes que obtuvieron puntajes del 1 al 4 en todos los desempeños evaluados con el instrumento </t>
    </r>
    <r>
      <rPr>
        <i/>
        <sz val="8"/>
        <color rgb="FF585858"/>
        <rFont val="Calibri"/>
        <family val="2"/>
        <scheme val="minor"/>
      </rPr>
      <t>Rúbricas de observación de aula,</t>
    </r>
    <r>
      <rPr>
        <sz val="8"/>
        <color rgb="FF585858"/>
        <rFont val="Calibri"/>
        <family val="2"/>
        <scheme val="minor"/>
      </rPr>
      <t xml:space="preserve"> de acuerdo con las actas emitidas por los Comités de Evaluación.</t>
    </r>
  </si>
  <si>
    <t>Instrumento</t>
  </si>
  <si>
    <t>Rúbricas de observación de aula</t>
  </si>
  <si>
    <t>Pauta de observación de la gestión del espacio y materiales en el aula</t>
  </si>
  <si>
    <t>Encuesta a las familias</t>
  </si>
  <si>
    <t>Pauta de valoración basada en evidencia</t>
  </si>
  <si>
    <t>Tabla 14</t>
  </si>
  <si>
    <t>Tabla 15</t>
  </si>
  <si>
    <t>-</t>
  </si>
  <si>
    <r>
      <t xml:space="preserve">1/ Un docente no logra superar este instrumento cuando obtiene un puntaje promedio menor a 2,60 o cuando se ubica en un nivel “Muy deficiente” en cualquiera de los siguientes desempeños: </t>
    </r>
    <r>
      <rPr>
        <i/>
        <sz val="8"/>
        <color rgb="FF585858"/>
        <rFont val="Calibri"/>
        <family val="2"/>
        <scheme val="minor"/>
      </rPr>
      <t>Brinda un trato respetuoso a los niños y las niñas</t>
    </r>
    <r>
      <rPr>
        <sz val="8"/>
        <color rgb="FF585858"/>
        <rFont val="Calibri"/>
        <family val="2"/>
        <scheme val="minor"/>
      </rPr>
      <t xml:space="preserve"> (Ciclo I: Cuna), o </t>
    </r>
    <r>
      <rPr>
        <i/>
        <sz val="8"/>
        <color rgb="FF585858"/>
        <rFont val="Calibri"/>
        <family val="2"/>
        <scheme val="minor"/>
      </rPr>
      <t>Propicia un ambiente de respeto y proximidad o Regula positivamente el comportamiento de los niños y las niñas</t>
    </r>
    <r>
      <rPr>
        <sz val="8"/>
        <color rgb="FF585858"/>
        <rFont val="Calibri"/>
        <family val="2"/>
        <scheme val="minor"/>
      </rPr>
      <t xml:space="preserve"> (Ciclo II: Jardín).</t>
    </r>
  </si>
  <si>
    <t>Figura 2</t>
  </si>
  <si>
    <t>Resumen de la Evaluación Excepcional de la Evaluación del Desempeño Docente del Nivel Inicial-Tramo II, según ciclo y ámbito</t>
  </si>
  <si>
    <t>Resumen de la Evaluación Excepcional de la Evaluación del Desempeño Docente del Nivel Inicial-Tramo II, según región</t>
  </si>
  <si>
    <t>Docentes desaprobados según razón de desaprobación, según región</t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</si>
  <si>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 xml:space="preserve">Ciclo I </t>
    </r>
    <r>
      <rPr>
        <i/>
        <sz val="10"/>
        <color rgb="FF585858"/>
        <rFont val="Calibri"/>
        <family val="2"/>
        <scheme val="minor"/>
      </rPr>
      <t xml:space="preserve">(Cuna) en el instrumento </t>
    </r>
    <r>
      <rPr>
        <sz val="10"/>
        <color rgb="FF585858"/>
        <rFont val="Calibri"/>
        <family val="2"/>
        <scheme val="minor"/>
      </rPr>
      <t xml:space="preserve">Rúbricas de observación de aula,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</si>
  <si>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Cantidiad de docentes evaluados del </t>
    </r>
    <r>
      <rPr>
        <b/>
        <i/>
        <sz val="10"/>
        <color rgb="FF585858"/>
        <rFont val="Calibri"/>
        <family val="2"/>
        <scheme val="minor"/>
      </rPr>
      <t xml:space="preserve">Ciclo II </t>
    </r>
    <r>
      <rPr>
        <i/>
        <sz val="10"/>
        <color rgb="FF585858"/>
        <rFont val="Calibri"/>
        <family val="2"/>
        <scheme val="minor"/>
      </rPr>
      <t xml:space="preserve">(Jardín) en el instrumento </t>
    </r>
    <r>
      <rPr>
        <sz val="10"/>
        <color rgb="FF585858"/>
        <rFont val="Calibri"/>
        <family val="2"/>
        <scheme val="minor"/>
      </rPr>
      <t xml:space="preserve">Rúbricas de observación de aula,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</si>
  <si>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 xml:space="preserve">Ciclo II </t>
    </r>
    <r>
      <rPr>
        <i/>
        <sz val="10"/>
        <color rgb="FF585858"/>
        <rFont val="Calibri"/>
        <family val="2"/>
        <scheme val="minor"/>
      </rPr>
      <t xml:space="preserve">(Jardín) en el instrumento </t>
    </r>
    <r>
      <rPr>
        <sz val="10"/>
        <color rgb="FF585858"/>
        <rFont val="Calibri"/>
        <family val="2"/>
        <scheme val="minor"/>
      </rPr>
      <t xml:space="preserve">Rúbricas de observación de aula,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</si>
  <si>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>Rúbricas de observación de aula</t>
    </r>
    <r>
      <rPr>
        <i/>
        <sz val="10"/>
        <color rgb="FF585858"/>
        <rFont val="Calibri"/>
        <family val="2"/>
        <scheme val="minor"/>
      </rPr>
      <t xml:space="preserve">, 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</si>
  <si>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 xml:space="preserve">Ciclo II </t>
    </r>
    <r>
      <rPr>
        <i/>
        <sz val="10"/>
        <color rgb="FF585858"/>
        <rFont val="Calibri"/>
        <family val="2"/>
        <scheme val="minor"/>
      </rPr>
      <t xml:space="preserve">(Jardín) en el instrumento </t>
    </r>
    <r>
      <rPr>
        <sz val="10"/>
        <color rgb="FF585858"/>
        <rFont val="Calibri"/>
        <family val="2"/>
        <scheme val="minor"/>
      </rPr>
      <t>Rúbricas de observación de aula</t>
    </r>
    <r>
      <rPr>
        <i/>
        <sz val="10"/>
        <color rgb="FF585858"/>
        <rFont val="Calibri"/>
        <family val="2"/>
        <scheme val="minor"/>
      </rPr>
      <t xml:space="preserve">, 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</si>
  <si>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>Ciclo I</t>
    </r>
    <r>
      <rPr>
        <i/>
        <sz val="10"/>
        <color rgb="FF585858"/>
        <rFont val="Calibri"/>
        <family val="2"/>
        <scheme val="minor"/>
      </rPr>
      <t xml:space="preserve"> y del </t>
    </r>
    <r>
      <rPr>
        <b/>
        <i/>
        <sz val="10"/>
        <color rgb="FF585858"/>
        <rFont val="Calibri"/>
        <family val="2"/>
        <scheme val="minor"/>
      </rPr>
      <t xml:space="preserve">Ciclo II </t>
    </r>
    <r>
      <rPr>
        <i/>
        <sz val="10"/>
        <color rgb="FF585858"/>
        <rFont val="Calibri"/>
        <family val="2"/>
        <scheme val="minor"/>
      </rPr>
      <t xml:space="preserve">en el instrumento </t>
    </r>
    <r>
      <rPr>
        <sz val="10"/>
        <color rgb="FF585858"/>
        <rFont val="Calibri"/>
        <family val="2"/>
        <scheme val="minor"/>
      </rPr>
      <t xml:space="preserve">Pauta de observación de la gestión del espacio y materiales en el aula,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</si>
  <si>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 xml:space="preserve">Ciclo I </t>
    </r>
    <r>
      <rPr>
        <i/>
        <sz val="10"/>
        <color rgb="FF585858"/>
        <rFont val="Calibri"/>
        <family val="2"/>
        <scheme val="minor"/>
      </rPr>
      <t xml:space="preserve">y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en el instrumento </t>
    </r>
    <r>
      <rPr>
        <sz val="10"/>
        <color rgb="FF585858"/>
        <rFont val="Calibri"/>
        <family val="2"/>
        <scheme val="minor"/>
      </rPr>
      <t xml:space="preserve">Pauta de observación de la gestión del espacio y materiales en el aula, </t>
    </r>
    <r>
      <rPr>
        <i/>
        <sz val="10"/>
        <color rgb="FF585858"/>
        <rFont val="Calibri"/>
        <family val="2"/>
        <scheme val="minor"/>
      </rPr>
      <t>por nivel de logro según desempeño</t>
    </r>
    <r>
      <rPr>
        <sz val="10"/>
        <color rgb="FF585858"/>
        <rFont val="Calibri"/>
        <family val="2"/>
        <scheme val="minor"/>
      </rPr>
      <t xml:space="preserve"> </t>
    </r>
    <r>
      <rPr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</si>
  <si>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>Pauta de observación de la gestión del espacio y materiales en el aula</t>
    </r>
    <r>
      <rPr>
        <i/>
        <sz val="10"/>
        <color rgb="FF585858"/>
        <rFont val="Calibri"/>
        <family val="2"/>
        <scheme val="minor"/>
      </rPr>
      <t xml:space="preserve">, 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</si>
  <si>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 xml:space="preserve">Pauta de observación de la gestión del espacio y materiales en el aula, </t>
    </r>
    <r>
      <rPr>
        <i/>
        <sz val="10"/>
        <color rgb="FF585858"/>
        <rFont val="Calibri"/>
        <family val="2"/>
        <scheme val="minor"/>
      </rPr>
      <t>por nivel de logro según desempeño y ámbito</t>
    </r>
    <r>
      <rPr>
        <i/>
        <vertAlign val="superscript"/>
        <sz val="10"/>
        <color rgb="FF585858"/>
        <rFont val="Calibri"/>
        <family val="2"/>
        <scheme val="minor"/>
      </rPr>
      <t xml:space="preserve"> 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</si>
  <si>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 xml:space="preserve">Ciclo I </t>
    </r>
    <r>
      <rPr>
        <i/>
        <sz val="10"/>
        <color rgb="FF585858"/>
        <rFont val="Calibri"/>
        <family val="2"/>
        <scheme val="minor"/>
      </rPr>
      <t xml:space="preserve">y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en el instrumento</t>
    </r>
    <r>
      <rPr>
        <sz val="10"/>
        <color rgb="FF585858"/>
        <rFont val="Calibri"/>
        <family val="2"/>
        <scheme val="minor"/>
      </rPr>
      <t xml:space="preserve"> Encuesta a las familias,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</si>
  <si>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 xml:space="preserve">Ciclo I </t>
    </r>
    <r>
      <rPr>
        <i/>
        <sz val="10"/>
        <color rgb="FF585858"/>
        <rFont val="Calibri"/>
        <family val="2"/>
        <scheme val="minor"/>
      </rPr>
      <t xml:space="preserve">y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en el instrumento </t>
    </r>
    <r>
      <rPr>
        <sz val="10"/>
        <color rgb="FF585858"/>
        <rFont val="Calibri"/>
        <family val="2"/>
        <scheme val="minor"/>
      </rPr>
      <t>Encuesta a las familias,</t>
    </r>
    <r>
      <rPr>
        <i/>
        <sz val="10"/>
        <color rgb="FF585858"/>
        <rFont val="Calibri"/>
        <family val="2"/>
        <scheme val="minor"/>
      </rPr>
      <t xml:space="preserve"> por nivel de logro según desempeño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</si>
  <si>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 xml:space="preserve">Encuesta a las familias, </t>
    </r>
    <r>
      <rPr>
        <i/>
        <sz val="10"/>
        <color rgb="FF585858"/>
        <rFont val="Calibri"/>
        <family val="2"/>
        <scheme val="minor"/>
      </rPr>
      <t xml:space="preserve">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</si>
  <si>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 xml:space="preserve">Encuesta a las familias, </t>
    </r>
    <r>
      <rPr>
        <i/>
        <sz val="10"/>
        <color rgb="FF585858"/>
        <rFont val="Calibri"/>
        <family val="2"/>
        <scheme val="minor"/>
      </rPr>
      <t xml:space="preserve">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</si>
  <si>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>Ciclo I</t>
    </r>
    <r>
      <rPr>
        <i/>
        <sz val="10"/>
        <color rgb="FF585858"/>
        <rFont val="Calibri"/>
        <family val="2"/>
        <scheme val="minor"/>
      </rPr>
      <t xml:space="preserve"> y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en el instrumento </t>
    </r>
    <r>
      <rPr>
        <sz val="10"/>
        <color rgb="FF585858"/>
        <rFont val="Calibri"/>
        <family val="2"/>
        <scheme val="minor"/>
      </rPr>
      <t xml:space="preserve">Pauta de valoración basada en evidencia, </t>
    </r>
    <r>
      <rPr>
        <i/>
        <sz val="10"/>
        <color rgb="FF585858"/>
        <rFont val="Calibri"/>
        <family val="2"/>
        <scheme val="minor"/>
      </rPr>
      <t>por nivel de logro según desempeño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</si>
  <si>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>Ciclo I</t>
    </r>
    <r>
      <rPr>
        <i/>
        <sz val="10"/>
        <color rgb="FF585858"/>
        <rFont val="Calibri"/>
        <family val="2"/>
        <scheme val="minor"/>
      </rPr>
      <t xml:space="preserve"> y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en el instrumento </t>
    </r>
    <r>
      <rPr>
        <sz val="10"/>
        <color rgb="FF585858"/>
        <rFont val="Calibri"/>
        <family val="2"/>
        <scheme val="minor"/>
      </rPr>
      <t xml:space="preserve">Pauta de valoración basada en evidencia, </t>
    </r>
    <r>
      <rPr>
        <i/>
        <sz val="10"/>
        <color rgb="FF585858"/>
        <rFont val="Calibri"/>
        <family val="2"/>
        <scheme val="minor"/>
      </rPr>
      <t>por nivel de logro según desempeño</t>
    </r>
    <r>
      <rPr>
        <sz val="10"/>
        <color rgb="FF585858"/>
        <rFont val="Calibri"/>
        <family val="2"/>
        <scheme val="minor"/>
      </rPr>
      <t xml:space="preserve"> </t>
    </r>
    <r>
      <rPr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</si>
  <si>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 xml:space="preserve">Pauta de valoración basada en evidencia, </t>
    </r>
    <r>
      <rPr>
        <i/>
        <sz val="10"/>
        <color rgb="FF585858"/>
        <rFont val="Calibri"/>
        <family val="2"/>
        <scheme val="minor"/>
      </rPr>
      <t xml:space="preserve">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</si>
  <si>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 xml:space="preserve"> (Jardín) en el instrumento </t>
    </r>
    <r>
      <rPr>
        <sz val="10"/>
        <color rgb="FF585858"/>
        <rFont val="Calibri"/>
        <family val="2"/>
        <scheme val="minor"/>
      </rPr>
      <t xml:space="preserve">Pauta de valoración basada en evidencia, </t>
    </r>
    <r>
      <rPr>
        <i/>
        <sz val="10"/>
        <color rgb="FF585858"/>
        <rFont val="Calibri"/>
        <family val="2"/>
        <scheme val="minor"/>
      </rPr>
      <t xml:space="preserve">por nivel de logro según desempeño y ámbito </t>
    </r>
    <r>
      <rPr>
        <i/>
        <vertAlign val="superscript"/>
        <sz val="10"/>
        <color rgb="FF585858"/>
        <rFont val="Calibri"/>
        <family val="2"/>
        <scheme val="minor"/>
      </rPr>
      <t>1/</t>
    </r>
  </si>
  <si>
    <r>
      <t xml:space="preserve">Cantidad de docentes evaluados del </t>
    </r>
    <r>
      <rPr>
        <b/>
        <i/>
        <sz val="10"/>
        <color rgb="FF585858"/>
        <rFont val="Calibri"/>
        <family val="2"/>
        <scheme val="minor"/>
      </rPr>
      <t xml:space="preserve">Ciclo I </t>
    </r>
    <r>
      <rPr>
        <i/>
        <sz val="10"/>
        <color rgb="FF585858"/>
        <rFont val="Calibri"/>
        <family val="2"/>
        <scheme val="minor"/>
      </rPr>
      <t>(Cuna) en los once desempeños, por nivel de logro según instrumento de evaluación</t>
    </r>
  </si>
  <si>
    <r>
      <t xml:space="preserve">Cantidiad de docentes evaluados del </t>
    </r>
    <r>
      <rPr>
        <b/>
        <i/>
        <sz val="10"/>
        <color rgb="FF585858"/>
        <rFont val="Calibri"/>
        <family val="2"/>
        <scheme val="minor"/>
      </rPr>
      <t xml:space="preserve">Ciclo II </t>
    </r>
    <r>
      <rPr>
        <i/>
        <sz val="10"/>
        <color rgb="FF585858"/>
        <rFont val="Calibri"/>
        <family val="2"/>
        <scheme val="minor"/>
      </rPr>
      <t>(Jardín) en los once desempeños, por nivel de logro según instrumento de evaluación</t>
    </r>
  </si>
  <si>
    <r>
      <t xml:space="preserve">Porcentaje de docentes evaluados del </t>
    </r>
    <r>
      <rPr>
        <b/>
        <i/>
        <sz val="10"/>
        <color rgb="FF585858"/>
        <rFont val="Calibri"/>
        <family val="2"/>
        <scheme val="minor"/>
      </rPr>
      <t>Ciclo II</t>
    </r>
    <r>
      <rPr>
        <i/>
        <sz val="10"/>
        <color rgb="FF585858"/>
        <rFont val="Calibri"/>
        <family val="2"/>
        <scheme val="minor"/>
      </rPr>
      <t>(Jardín) en los once desempeños, por nivel de logro según instrumento de evaluación</t>
    </r>
  </si>
  <si>
    <t>1/ No se presentan resultados por ámbito para docentes del Ciclo I (Cuna), porque solo se evaluó a un (1) docente en el ámbito rural.</t>
  </si>
  <si>
    <t>4/ Los profesores que estaban sujetos a evaluación en el Tramo II y que no fueron evaluados debido a causas fortuitas, de fuerza mayor o ajenas a su voluntad serán evaluados de acuerdo a la programación que establezca el MINEDU.</t>
  </si>
  <si>
    <t>3/ Los profesores que estaban sujetos a evaluación en el Tramo II y que no fueron evaluados debido a causas fortuitas, de fuerza mayor o ajenas a su voluntad serán evaluados de acuerdo a la programación que establezca el MINEDU.</t>
  </si>
  <si>
    <t>Nota: Cabe indicar que, del total de desaprobados, solo un (1) docente es del Ciclo I (Cuna).</t>
  </si>
  <si>
    <r>
      <rPr>
        <sz val="9"/>
        <color rgb="FF585858"/>
        <rFont val="Wingdings"/>
        <charset val="2"/>
      </rPr>
      <t></t>
    </r>
    <r>
      <rPr>
        <sz val="9"/>
        <color rgb="FF585858"/>
        <rFont val="Calibri"/>
        <family val="2"/>
      </rPr>
      <t xml:space="preserve"> </t>
    </r>
    <r>
      <rPr>
        <sz val="9"/>
        <color rgb="FF585858"/>
        <rFont val="Calibri"/>
        <family val="2"/>
        <scheme val="minor"/>
      </rPr>
      <t xml:space="preserve">Puntaje promedio menor a 2,60
</t>
    </r>
    <r>
      <rPr>
        <sz val="9"/>
        <color rgb="FF585858"/>
        <rFont val="Wingdings"/>
        <charset val="2"/>
      </rPr>
      <t></t>
    </r>
    <r>
      <rPr>
        <sz val="9"/>
        <color rgb="FF585858"/>
        <rFont val="Calibri"/>
        <family val="2"/>
        <scheme val="minor"/>
      </rPr>
      <t xml:space="preserve"> Obtener el nivel “Muy deficiente” en cualquiera de los siguientes desempeños:
- </t>
    </r>
    <r>
      <rPr>
        <u/>
        <sz val="9"/>
        <color rgb="FF585858"/>
        <rFont val="Calibri"/>
        <family val="2"/>
        <scheme val="minor"/>
      </rPr>
      <t>Ciclo I</t>
    </r>
    <r>
      <rPr>
        <i/>
        <sz val="9"/>
        <color rgb="FF585858"/>
        <rFont val="Calibri"/>
        <family val="2"/>
        <scheme val="minor"/>
      </rPr>
      <t xml:space="preserve">: Brinda un trato respetuoso a los niños y las niñas. 
</t>
    </r>
    <r>
      <rPr>
        <sz val="9"/>
        <color rgb="FF585858"/>
        <rFont val="Calibri"/>
        <family val="2"/>
        <scheme val="minor"/>
      </rPr>
      <t xml:space="preserve">- </t>
    </r>
    <r>
      <rPr>
        <u/>
        <sz val="9"/>
        <color rgb="FF585858"/>
        <rFont val="Calibri"/>
        <family val="2"/>
        <scheme val="minor"/>
      </rPr>
      <t>Ciclo II</t>
    </r>
    <r>
      <rPr>
        <i/>
        <sz val="9"/>
        <color rgb="FF585858"/>
        <rFont val="Calibri"/>
        <family val="2"/>
        <scheme val="minor"/>
      </rPr>
      <t xml:space="preserve">: Propicia un ambiente de respeto y proximidad </t>
    </r>
    <r>
      <rPr>
        <sz val="9"/>
        <color rgb="FF585858"/>
        <rFont val="Calibri"/>
        <family val="2"/>
        <scheme val="minor"/>
      </rPr>
      <t>o</t>
    </r>
    <r>
      <rPr>
        <i/>
        <sz val="9"/>
        <color rgb="FF585858"/>
        <rFont val="Calibri"/>
        <family val="2"/>
        <scheme val="minor"/>
      </rPr>
      <t xml:space="preserve"> Regula positivamente el comportamiento de los niños y las niñas.</t>
    </r>
  </si>
  <si>
    <t>Docente que, sin causa justificada, no se encontró en la IE durante todo el periodo de evaluación.</t>
  </si>
  <si>
    <r>
      <rPr>
        <sz val="10"/>
        <color rgb="FF585858"/>
        <rFont val="Calibri"/>
        <family val="2"/>
        <scheme val="minor"/>
      </rPr>
      <t>No superó el instrumento</t>
    </r>
    <r>
      <rPr>
        <i/>
        <sz val="10"/>
        <color rgb="FF585858"/>
        <rFont val="Calibri"/>
        <family val="2"/>
        <scheme val="minor"/>
      </rPr>
      <t xml:space="preserve">
Rúbricas de observación de aula.</t>
    </r>
  </si>
  <si>
    <t>No alcanzó el puntaje establecido en el promedio de todos los desempeños evaluados.</t>
  </si>
  <si>
    <t xml:space="preserve">Docente que, sin causa justificada, no se encontró en la IE durante todo el periodo de evaluación </t>
  </si>
  <si>
    <r>
      <t xml:space="preserve">Nota: Solo se considera a los docentes que obtuvieron puntajes del 1 al 4 en los desempeños evaluados con el instrumento </t>
    </r>
    <r>
      <rPr>
        <i/>
        <sz val="8"/>
        <color rgb="FF585858"/>
        <rFont val="Calibri"/>
        <family val="2"/>
        <scheme val="minor"/>
      </rPr>
      <t>Pauta de observación de la gestión del espacio y los materiales en el aula</t>
    </r>
    <r>
      <rPr>
        <sz val="8"/>
        <color rgb="FF585858"/>
        <rFont val="Calibri"/>
        <family val="2"/>
        <scheme val="minor"/>
      </rPr>
      <t xml:space="preserve">, de acuerdo con las actas emitidas por los Comités de Evaluación. </t>
    </r>
  </si>
  <si>
    <t>1/ No se presenta porcentajes por ciclo debido a que existen solo 17 casos para Ciclo I (Cuna).</t>
  </si>
  <si>
    <r>
      <t xml:space="preserve">Nota: Solo se considera a los docentes que obtuvieron puntajes del 1 al 4 en los desempeños evaluados con el instrumento </t>
    </r>
    <r>
      <rPr>
        <i/>
        <sz val="8"/>
        <color rgb="FF585858"/>
        <rFont val="Calibri"/>
        <family val="2"/>
        <scheme val="minor"/>
      </rPr>
      <t>Pauta de observación de la gestión del espacio y los materiales en el aula,</t>
    </r>
    <r>
      <rPr>
        <sz val="8"/>
        <color rgb="FF585858"/>
        <rFont val="Calibri"/>
        <family val="2"/>
        <scheme val="minor"/>
      </rPr>
      <t xml:space="preserve"> de acuerdo con las actas emitidas por los Comités de Evaluación. </t>
    </r>
  </si>
  <si>
    <r>
      <t xml:space="preserve">Nota: Solo se considera a los docentes que obtuvieron puntajes del 1 al 4 en los desempeños evaluados con el instrumento </t>
    </r>
    <r>
      <rPr>
        <i/>
        <sz val="8"/>
        <color rgb="FF585858"/>
        <rFont val="Calibri"/>
        <family val="2"/>
        <scheme val="minor"/>
      </rPr>
      <t xml:space="preserve">Encuesta a las familias, </t>
    </r>
    <r>
      <rPr>
        <sz val="8"/>
        <color rgb="FF585858"/>
        <rFont val="Calibri"/>
        <family val="2"/>
        <scheme val="minor"/>
      </rPr>
      <t>de acuerdo con las actas emitidas por los Comités de Evaluación.</t>
    </r>
    <r>
      <rPr>
        <i/>
        <sz val="8"/>
        <color rgb="FF585858"/>
        <rFont val="Calibri"/>
        <family val="2"/>
        <scheme val="minor"/>
      </rPr>
      <t xml:space="preserve"> </t>
    </r>
  </si>
  <si>
    <t xml:space="preserve">Nota: Solo se considera a los docentes que obtuvieron puntajes del 1 al 4 en los desempeños evaluados, de acuerdo con las actas emitidas por los Comités de Evaluación.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</si>
</sst>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585858"/>
      <name val="Calibri"/>
      <family val="2"/>
      <scheme val="minor"/>
    </font>
    <font>
      <sz val="10"/>
      <color rgb="FF585858"/>
      <name val="Calibri"/>
      <family val="2"/>
      <scheme val="minor"/>
    </font>
    <font>
      <sz val="11"/>
      <color rgb="FF585858"/>
      <name val="Calibri"/>
      <family val="2"/>
      <scheme val="minor"/>
    </font>
    <font>
      <b/>
      <sz val="11"/>
      <color rgb="FF585858"/>
      <name val="Calibri"/>
      <family val="2"/>
      <scheme val="minor"/>
    </font>
    <font>
      <sz val="8"/>
      <color rgb="FF585858"/>
      <name val="Calibri"/>
      <family val="2"/>
      <scheme val="minor"/>
    </font>
    <font>
      <i/>
      <sz val="10"/>
      <color rgb="FF585858"/>
      <name val="Calibri"/>
      <family val="2"/>
      <scheme val="minor"/>
    </font>
    <font>
      <sz val="10"/>
      <color rgb="FF585858"/>
      <name val="Calibri"/>
      <family val="2"/>
    </font>
    <font>
      <sz val="9"/>
      <color rgb="FF585858"/>
      <name val="Calibri"/>
      <family val="2"/>
      <scheme val="minor"/>
    </font>
    <font>
      <sz val="9"/>
      <color rgb="FF585858"/>
      <name val="Wingdings"/>
      <charset val="2"/>
    </font>
    <font>
      <sz val="9"/>
      <color rgb="FF585858"/>
      <name val="Calibri"/>
      <family val="2"/>
    </font>
    <font>
      <i/>
      <sz val="9"/>
      <color rgb="FF585858"/>
      <name val="Calibri"/>
      <family val="2"/>
      <scheme val="minor"/>
    </font>
    <font>
      <u/>
      <sz val="9"/>
      <color rgb="FF585858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8"/>
      <color rgb="FF58585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4B4B4B"/>
      <name val="Calibri"/>
      <family val="2"/>
      <scheme val="minor"/>
    </font>
    <font>
      <i/>
      <sz val="10"/>
      <color rgb="FF4B4B4B"/>
      <name val="Calibri"/>
      <family val="2"/>
      <scheme val="minor"/>
    </font>
    <font>
      <b/>
      <sz val="10"/>
      <color rgb="FF4B4B4B"/>
      <name val="Calibri"/>
      <family val="2"/>
      <scheme val="minor"/>
    </font>
    <font>
      <sz val="10"/>
      <color rgb="FF000000"/>
      <name val="Consolas"/>
      <family val="3"/>
    </font>
    <font>
      <sz val="10"/>
      <color rgb="FFFF0000"/>
      <name val="Consolas"/>
      <family val="3"/>
    </font>
    <font>
      <sz val="10"/>
      <color theme="1"/>
      <name val="Consolas"/>
      <family val="3"/>
    </font>
    <font>
      <sz val="10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Consolas"/>
      <family val="3"/>
    </font>
    <font>
      <b/>
      <sz val="9"/>
      <color theme="0" tint="-0.34998626667073579"/>
      <name val="Calibri"/>
      <family val="2"/>
      <scheme val="minor"/>
    </font>
    <font>
      <b/>
      <sz val="8"/>
      <color rgb="FF585858"/>
      <name val="Calibri"/>
      <family val="2"/>
      <scheme val="minor"/>
    </font>
    <font>
      <b/>
      <sz val="9"/>
      <color rgb="FF4B4B4B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rgb="FF4B4B4B"/>
      <name val="Calibri"/>
      <family val="2"/>
      <scheme val="minor"/>
    </font>
    <font>
      <b/>
      <i/>
      <sz val="9"/>
      <color rgb="FF4B4B4B"/>
      <name val="Calibri"/>
      <family val="2"/>
      <scheme val="minor"/>
    </font>
    <font>
      <sz val="11"/>
      <color rgb="FF4B4B4B"/>
      <name val="Calibri"/>
      <family val="2"/>
      <scheme val="minor"/>
    </font>
    <font>
      <b/>
      <i/>
      <sz val="10"/>
      <color rgb="FF585858"/>
      <name val="Calibri"/>
      <family val="2"/>
      <scheme val="minor"/>
    </font>
    <font>
      <sz val="9"/>
      <color rgb="FF4B4B4B"/>
      <name val="Calibri"/>
      <family val="2"/>
      <scheme val="minor"/>
    </font>
    <font>
      <i/>
      <vertAlign val="superscript"/>
      <sz val="10"/>
      <color rgb="FF585858"/>
      <name val="Calibri"/>
      <family val="2"/>
      <scheme val="minor"/>
    </font>
    <font>
      <b/>
      <sz val="10"/>
      <color rgb="FF585858"/>
      <name val="Calibri"/>
      <family val="2"/>
    </font>
    <font>
      <vertAlign val="superscript"/>
      <sz val="10"/>
      <color rgb="FF585858"/>
      <name val="Calibri"/>
      <family val="2"/>
      <scheme val="minor"/>
    </font>
    <font>
      <b/>
      <sz val="8"/>
      <color rgb="FF4B4B4B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onsolas"/>
      <family val="3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E10000"/>
        <bgColor indexed="64"/>
      </patternFill>
    </fill>
    <fill>
      <patternFill patternType="solid">
        <fgColor rgb="FFEAB92E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rgb="FFFAE0DA"/>
        <bgColor indexed="64"/>
      </patternFill>
    </fill>
    <fill>
      <patternFill patternType="solid">
        <fgColor rgb="FFF7F7F7"/>
        <bgColor indexed="64"/>
      </patternFill>
    </fill>
  </fills>
  <borders count="8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/>
      <right/>
      <top style="thin">
        <color rgb="FFD9D9D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0" fontId="5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Border="1"/>
    <xf numFmtId="9" fontId="5" fillId="2" borderId="0" xfId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5" fillId="0" borderId="0" xfId="0" applyFont="1" applyFill="1"/>
    <xf numFmtId="0" fontId="7" fillId="2" borderId="0" xfId="0" applyFont="1" applyFill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9" fontId="8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9" fontId="8" fillId="2" borderId="0" xfId="1" applyFont="1" applyFill="1"/>
    <xf numFmtId="9" fontId="8" fillId="2" borderId="0" xfId="1" applyNumberFormat="1" applyFont="1" applyFill="1"/>
    <xf numFmtId="164" fontId="5" fillId="2" borderId="0" xfId="1" applyNumberFormat="1" applyFont="1" applyFill="1"/>
    <xf numFmtId="9" fontId="5" fillId="2" borderId="0" xfId="1" applyNumberFormat="1" applyFont="1" applyFill="1"/>
    <xf numFmtId="10" fontId="5" fillId="2" borderId="0" xfId="1" applyNumberFormat="1" applyFont="1" applyFill="1"/>
    <xf numFmtId="9" fontId="0" fillId="0" borderId="0" xfId="0" applyNumberFormat="1"/>
    <xf numFmtId="0" fontId="10" fillId="2" borderId="0" xfId="0" applyFont="1" applyFill="1"/>
    <xf numFmtId="9" fontId="0" fillId="0" borderId="0" xfId="1" applyFo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6" fillId="0" borderId="0" xfId="0" applyFont="1" applyAlignment="1">
      <alignment horizontal="left" vertical="center"/>
    </xf>
    <xf numFmtId="0" fontId="15" fillId="2" borderId="0" xfId="0" applyFont="1" applyFill="1"/>
    <xf numFmtId="0" fontId="17" fillId="2" borderId="0" xfId="0" applyFont="1" applyFill="1" applyBorder="1"/>
    <xf numFmtId="164" fontId="15" fillId="2" borderId="0" xfId="1" applyNumberFormat="1" applyFont="1" applyFill="1"/>
    <xf numFmtId="0" fontId="17" fillId="0" borderId="0" xfId="0" applyFont="1" applyBorder="1" applyAlignment="1">
      <alignment vertical="center"/>
    </xf>
    <xf numFmtId="0" fontId="12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4" fillId="2" borderId="0" xfId="0" applyFont="1" applyFill="1"/>
    <xf numFmtId="3" fontId="14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7" fillId="0" borderId="0" xfId="0" applyFont="1" applyFill="1" applyAlignment="1">
      <alignment vertical="center" wrapText="1" readingOrder="1"/>
    </xf>
    <xf numFmtId="0" fontId="25" fillId="2" borderId="0" xfId="0" applyFont="1" applyFill="1"/>
    <xf numFmtId="0" fontId="17" fillId="2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7" fillId="0" borderId="0" xfId="0" applyFont="1" applyBorder="1" applyAlignment="1">
      <alignment vertical="center" wrapText="1"/>
    </xf>
    <xf numFmtId="0" fontId="27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vertical="center" wrapText="1" readingOrder="1"/>
    </xf>
    <xf numFmtId="0" fontId="17" fillId="2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" fontId="0" fillId="2" borderId="0" xfId="0" applyNumberFormat="1" applyFill="1"/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Fill="1"/>
    <xf numFmtId="0" fontId="18" fillId="0" borderId="0" xfId="0" applyFont="1" applyFill="1"/>
    <xf numFmtId="0" fontId="12" fillId="0" borderId="0" xfId="0" applyFont="1"/>
    <xf numFmtId="0" fontId="18" fillId="2" borderId="0" xfId="0" applyFont="1" applyFill="1"/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 indent="1" readingOrder="1"/>
    </xf>
    <xf numFmtId="0" fontId="31" fillId="0" borderId="0" xfId="0" applyFont="1" applyAlignment="1">
      <alignment vertical="center"/>
    </xf>
    <xf numFmtId="164" fontId="12" fillId="2" borderId="0" xfId="1" applyNumberFormat="1" applyFont="1" applyFill="1"/>
    <xf numFmtId="0" fontId="32" fillId="0" borderId="0" xfId="0" applyFont="1" applyAlignment="1">
      <alignment vertical="center"/>
    </xf>
    <xf numFmtId="0" fontId="32" fillId="3" borderId="0" xfId="0" applyFont="1" applyFill="1" applyAlignment="1">
      <alignment vertical="center"/>
    </xf>
    <xf numFmtId="9" fontId="14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" fontId="28" fillId="2" borderId="1" xfId="0" applyNumberFormat="1" applyFont="1" applyFill="1" applyBorder="1" applyAlignment="1">
      <alignment horizontal="center" vertical="center" wrapText="1" readingOrder="1"/>
    </xf>
    <xf numFmtId="9" fontId="28" fillId="2" borderId="1" xfId="1" applyNumberFormat="1" applyFont="1" applyFill="1" applyBorder="1" applyAlignment="1">
      <alignment horizontal="center" vertical="center" wrapText="1" readingOrder="1"/>
    </xf>
    <xf numFmtId="9" fontId="0" fillId="2" borderId="0" xfId="1" applyFont="1" applyFill="1"/>
    <xf numFmtId="0" fontId="19" fillId="3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3" fontId="14" fillId="2" borderId="1" xfId="1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left" wrapText="1"/>
    </xf>
    <xf numFmtId="3" fontId="14" fillId="3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1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top" wrapText="1"/>
    </xf>
    <xf numFmtId="0" fontId="33" fillId="3" borderId="0" xfId="0" applyFont="1" applyFill="1" applyAlignment="1">
      <alignment horizontal="left" vertical="top" wrapText="1"/>
    </xf>
    <xf numFmtId="0" fontId="31" fillId="3" borderId="0" xfId="0" applyFont="1" applyFill="1" applyAlignment="1">
      <alignment vertical="center"/>
    </xf>
    <xf numFmtId="0" fontId="12" fillId="2" borderId="0" xfId="0" applyFont="1" applyFill="1" applyBorder="1"/>
    <xf numFmtId="3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Fill="1" applyBorder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9" fontId="36" fillId="2" borderId="0" xfId="0" applyNumberFormat="1" applyFont="1" applyFill="1"/>
    <xf numFmtId="0" fontId="36" fillId="0" borderId="0" xfId="0" applyFont="1"/>
    <xf numFmtId="0" fontId="36" fillId="2" borderId="0" xfId="0" applyFont="1" applyFill="1" applyBorder="1"/>
    <xf numFmtId="0" fontId="35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5" fillId="2" borderId="0" xfId="0" applyFont="1" applyFill="1" applyBorder="1"/>
    <xf numFmtId="0" fontId="37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36" fillId="0" borderId="0" xfId="0" applyFont="1" applyAlignment="1">
      <alignment horizontal="center"/>
    </xf>
    <xf numFmtId="9" fontId="35" fillId="2" borderId="0" xfId="1" applyNumberFormat="1" applyFont="1" applyFill="1"/>
    <xf numFmtId="9" fontId="36" fillId="0" borderId="0" xfId="1" applyFont="1"/>
    <xf numFmtId="0" fontId="35" fillId="2" borderId="0" xfId="0" applyFont="1" applyFill="1" applyBorder="1" applyAlignment="1">
      <alignment horizontal="left"/>
    </xf>
    <xf numFmtId="3" fontId="35" fillId="2" borderId="0" xfId="1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left"/>
    </xf>
    <xf numFmtId="0" fontId="38" fillId="2" borderId="0" xfId="0" applyFont="1" applyFill="1"/>
    <xf numFmtId="9" fontId="35" fillId="2" borderId="0" xfId="1" applyFont="1" applyFill="1" applyBorder="1"/>
    <xf numFmtId="164" fontId="35" fillId="2" borderId="0" xfId="1" applyNumberFormat="1" applyFont="1" applyFill="1" applyBorder="1"/>
    <xf numFmtId="3" fontId="35" fillId="2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center" vertical="center" wrapText="1" readingOrder="1"/>
    </xf>
    <xf numFmtId="3" fontId="14" fillId="0" borderId="1" xfId="1" applyNumberFormat="1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 wrapText="1"/>
    </xf>
    <xf numFmtId="0" fontId="41" fillId="6" borderId="2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 wrapText="1" readingOrder="1"/>
    </xf>
    <xf numFmtId="0" fontId="40" fillId="9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1" fontId="28" fillId="2" borderId="4" xfId="0" applyNumberFormat="1" applyFont="1" applyFill="1" applyBorder="1" applyAlignment="1">
      <alignment horizontal="center" vertical="center" wrapText="1" readingOrder="1"/>
    </xf>
    <xf numFmtId="9" fontId="28" fillId="2" borderId="4" xfId="1" applyFont="1" applyFill="1" applyBorder="1" applyAlignment="1">
      <alignment horizontal="center" vertical="center" wrapText="1" readingOrder="1"/>
    </xf>
    <xf numFmtId="9" fontId="14" fillId="2" borderId="4" xfId="1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0" fillId="9" borderId="3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5" fillId="0" borderId="0" xfId="0" applyFont="1"/>
    <xf numFmtId="0" fontId="45" fillId="2" borderId="0" xfId="0" applyFont="1" applyFill="1" applyBorder="1"/>
    <xf numFmtId="9" fontId="45" fillId="2" borderId="0" xfId="1" applyFont="1" applyFill="1"/>
    <xf numFmtId="9" fontId="45" fillId="0" borderId="0" xfId="1" applyFont="1"/>
    <xf numFmtId="9" fontId="45" fillId="2" borderId="0" xfId="1" applyFont="1" applyFill="1" applyBorder="1"/>
    <xf numFmtId="9" fontId="12" fillId="2" borderId="0" xfId="1" applyFont="1" applyFill="1"/>
    <xf numFmtId="0" fontId="28" fillId="0" borderId="0" xfId="0" applyFont="1"/>
    <xf numFmtId="0" fontId="41" fillId="5" borderId="1" xfId="0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9" fontId="45" fillId="2" borderId="0" xfId="0" applyNumberFormat="1" applyFont="1" applyFill="1"/>
    <xf numFmtId="0" fontId="47" fillId="2" borderId="0" xfId="0" applyFont="1" applyFill="1" applyBorder="1" applyAlignment="1">
      <alignment horizontal="left"/>
    </xf>
    <xf numFmtId="3" fontId="47" fillId="2" borderId="0" xfId="1" applyNumberFormat="1" applyFont="1" applyFill="1" applyBorder="1" applyAlignment="1">
      <alignment horizontal="center"/>
    </xf>
    <xf numFmtId="0" fontId="40" fillId="2" borderId="0" xfId="0" applyFont="1" applyFill="1"/>
    <xf numFmtId="9" fontId="47" fillId="2" borderId="0" xfId="1" applyFont="1" applyFill="1" applyBorder="1"/>
    <xf numFmtId="0" fontId="47" fillId="2" borderId="0" xfId="0" applyFont="1" applyFill="1"/>
    <xf numFmtId="164" fontId="45" fillId="2" borderId="0" xfId="0" applyNumberFormat="1" applyFont="1" applyFill="1" applyAlignment="1">
      <alignment vertical="center"/>
    </xf>
    <xf numFmtId="164" fontId="45" fillId="0" borderId="0" xfId="0" applyNumberFormat="1" applyFont="1"/>
    <xf numFmtId="0" fontId="47" fillId="2" borderId="0" xfId="0" applyFont="1" applyFill="1" applyBorder="1"/>
    <xf numFmtId="3" fontId="4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wrapText="1"/>
    </xf>
    <xf numFmtId="3" fontId="49" fillId="4" borderId="1" xfId="0" applyNumberFormat="1" applyFont="1" applyFill="1" applyBorder="1" applyAlignment="1">
      <alignment horizontal="center" vertical="center" wrapText="1" readingOrder="1"/>
    </xf>
    <xf numFmtId="0" fontId="14" fillId="4" borderId="1" xfId="0" applyFont="1" applyFill="1" applyBorder="1" applyAlignment="1">
      <alignment horizontal="left" vertical="center" wrapText="1"/>
    </xf>
    <xf numFmtId="3" fontId="13" fillId="4" borderId="1" xfId="1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/>
    <xf numFmtId="164" fontId="0" fillId="2" borderId="0" xfId="0" applyNumberFormat="1" applyFill="1"/>
    <xf numFmtId="164" fontId="5" fillId="2" borderId="0" xfId="0" applyNumberFormat="1" applyFont="1" applyFill="1"/>
    <xf numFmtId="0" fontId="30" fillId="4" borderId="1" xfId="0" applyFont="1" applyFill="1" applyBorder="1" applyAlignment="1">
      <alignment horizontal="center" vertical="center" wrapText="1" readingOrder="1"/>
    </xf>
    <xf numFmtId="1" fontId="30" fillId="4" borderId="1" xfId="0" applyNumberFormat="1" applyFont="1" applyFill="1" applyBorder="1" applyAlignment="1">
      <alignment horizontal="center" vertical="center"/>
    </xf>
    <xf numFmtId="9" fontId="30" fillId="4" borderId="1" xfId="1" applyNumberFormat="1" applyFont="1" applyFill="1" applyBorder="1" applyAlignment="1">
      <alignment horizontal="center" vertical="center" wrapText="1" readingOrder="1"/>
    </xf>
    <xf numFmtId="0" fontId="13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9" fontId="13" fillId="4" borderId="1" xfId="1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horizontal="center" vertical="center" wrapText="1" readingOrder="1"/>
    </xf>
    <xf numFmtId="0" fontId="51" fillId="9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left" vertical="center" wrapText="1" readingOrder="1"/>
    </xf>
    <xf numFmtId="1" fontId="30" fillId="10" borderId="4" xfId="0" applyNumberFormat="1" applyFont="1" applyFill="1" applyBorder="1" applyAlignment="1">
      <alignment horizontal="center" vertical="center" wrapText="1" readingOrder="1"/>
    </xf>
    <xf numFmtId="9" fontId="30" fillId="10" borderId="4" xfId="1" applyNumberFormat="1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left" vertical="center" wrapText="1" readingOrder="1"/>
    </xf>
    <xf numFmtId="1" fontId="30" fillId="10" borderId="1" xfId="0" applyNumberFormat="1" applyFont="1" applyFill="1" applyBorder="1" applyAlignment="1">
      <alignment horizontal="center" vertical="center" wrapText="1" readingOrder="1"/>
    </xf>
    <xf numFmtId="9" fontId="30" fillId="10" borderId="1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wrapText="1"/>
    </xf>
    <xf numFmtId="0" fontId="40" fillId="9" borderId="3" xfId="0" applyFont="1" applyFill="1" applyBorder="1" applyAlignment="1">
      <alignment horizontal="center" vertical="center" wrapText="1" readingOrder="1"/>
    </xf>
    <xf numFmtId="0" fontId="40" fillId="9" borderId="3" xfId="0" applyFont="1" applyFill="1" applyBorder="1" applyAlignment="1">
      <alignment horizontal="center" vertical="center" readingOrder="1"/>
    </xf>
    <xf numFmtId="0" fontId="40" fillId="9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2" borderId="0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wrapText="1"/>
    </xf>
    <xf numFmtId="0" fontId="47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52" fillId="2" borderId="0" xfId="0" applyFont="1" applyFill="1"/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/>
    </xf>
    <xf numFmtId="164" fontId="52" fillId="0" borderId="0" xfId="0" applyNumberFormat="1" applyFont="1" applyAlignment="1">
      <alignment horizontal="center"/>
    </xf>
    <xf numFmtId="164" fontId="52" fillId="2" borderId="0" xfId="0" applyNumberFormat="1" applyFont="1" applyFill="1" applyAlignment="1">
      <alignment horizontal="center"/>
    </xf>
    <xf numFmtId="164" fontId="52" fillId="0" borderId="0" xfId="0" applyNumberFormat="1" applyFont="1" applyAlignment="1">
      <alignment horizontal="center" vertical="center"/>
    </xf>
    <xf numFmtId="0" fontId="53" fillId="2" borderId="0" xfId="0" applyFont="1" applyFill="1"/>
    <xf numFmtId="0" fontId="10" fillId="0" borderId="0" xfId="0" applyFont="1"/>
    <xf numFmtId="0" fontId="52" fillId="0" borderId="0" xfId="0" applyFont="1"/>
    <xf numFmtId="164" fontId="52" fillId="2" borderId="0" xfId="0" applyNumberFormat="1" applyFont="1" applyFill="1"/>
    <xf numFmtId="164" fontId="52" fillId="0" borderId="0" xfId="1" applyNumberFormat="1" applyFont="1"/>
    <xf numFmtId="164" fontId="52" fillId="0" borderId="0" xfId="0" applyNumberFormat="1" applyFont="1"/>
    <xf numFmtId="164" fontId="10" fillId="2" borderId="0" xfId="0" applyNumberFormat="1" applyFont="1" applyFill="1" applyAlignment="1">
      <alignment vertical="center"/>
    </xf>
    <xf numFmtId="164" fontId="10" fillId="0" borderId="0" xfId="0" applyNumberFormat="1" applyFont="1"/>
    <xf numFmtId="9" fontId="10" fillId="0" borderId="0" xfId="1" applyFont="1"/>
    <xf numFmtId="9" fontId="52" fillId="0" borderId="0" xfId="1" applyFont="1"/>
    <xf numFmtId="164" fontId="52" fillId="2" borderId="0" xfId="0" applyNumberFormat="1" applyFont="1" applyFill="1" applyAlignment="1">
      <alignment vertical="center"/>
    </xf>
    <xf numFmtId="164" fontId="52" fillId="2" borderId="0" xfId="0" applyNumberFormat="1" applyFont="1" applyFill="1" applyAlignment="1">
      <alignment horizontal="center" vertical="center"/>
    </xf>
    <xf numFmtId="164" fontId="52" fillId="2" borderId="0" xfId="1" applyNumberFormat="1" applyFont="1" applyFill="1" applyAlignment="1">
      <alignment vertical="center"/>
    </xf>
    <xf numFmtId="164" fontId="52" fillId="2" borderId="0" xfId="1" applyNumberFormat="1" applyFont="1" applyFill="1" applyAlignment="1">
      <alignment horizontal="center" vertical="center"/>
    </xf>
    <xf numFmtId="9" fontId="52" fillId="0" borderId="0" xfId="0" applyNumberFormat="1" applyFont="1"/>
    <xf numFmtId="164" fontId="53" fillId="2" borderId="0" xfId="1" applyNumberFormat="1" applyFont="1" applyFill="1" applyAlignment="1">
      <alignment horizontal="center" vertical="center"/>
    </xf>
    <xf numFmtId="164" fontId="53" fillId="0" borderId="0" xfId="1" applyNumberFormat="1" applyFont="1"/>
    <xf numFmtId="164" fontId="53" fillId="2" borderId="0" xfId="1" applyNumberFormat="1" applyFont="1" applyFill="1"/>
    <xf numFmtId="164" fontId="53" fillId="2" borderId="0" xfId="0" applyNumberFormat="1" applyFont="1" applyFill="1"/>
    <xf numFmtId="0" fontId="5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52" fillId="2" borderId="0" xfId="0" applyFont="1" applyFill="1" applyBorder="1" applyAlignment="1">
      <alignment vertical="center" wrapText="1"/>
    </xf>
    <xf numFmtId="164" fontId="10" fillId="2" borderId="0" xfId="0" applyNumberFormat="1" applyFont="1" applyFill="1"/>
    <xf numFmtId="0" fontId="54" fillId="3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7F7F7"/>
      <color rgb="FFE6E6E6"/>
      <color rgb="FFEDEDED"/>
      <color rgb="FF4B4B4B"/>
      <color rgb="FFE10000"/>
      <color rgb="FFEAB92E"/>
      <color rgb="FF00A84C"/>
      <color rgb="FF007635"/>
      <color rgb="FF58585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 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'T6'!$K$17:$K$21</c:f>
              <c:numCache>
                <c:formatCode>0.0%</c:formatCode>
                <c:ptCount val="5"/>
                <c:pt idx="0">
                  <c:v>0.55900000000000016</c:v>
                </c:pt>
                <c:pt idx="1">
                  <c:v>0.10200000000000009</c:v>
                </c:pt>
                <c:pt idx="2">
                  <c:v>0.22199999999999998</c:v>
                </c:pt>
                <c:pt idx="3">
                  <c:v>0.59400000000000008</c:v>
                </c:pt>
                <c:pt idx="4">
                  <c:v>0.55900000000000016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7-4AF7-B005-1E6E8D4BAF6E}"/>
            </c:ext>
          </c:extLst>
        </c:ser>
        <c:ser>
          <c:idx val="1"/>
          <c:order val="1"/>
          <c:tx>
            <c:strRef>
              <c:f>'T6'!$L$16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A7-4AF7-B005-1E6E8D4BAF6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9607843137254973E-2"/>
                  <c:y val="1.7109098939929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FA7-4AF7-B005-1E6E8D4BAF6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A7-4AF7-B005-1E6E8D4BAF6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A7-4AF7-B005-1E6E8D4BAF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'T6'!$L$17:$L$21</c:f>
              <c:numCache>
                <c:formatCode>0.0%</c:formatCode>
                <c:ptCount val="5"/>
                <c:pt idx="0">
                  <c:v>4.1322314049586778E-3</c:v>
                </c:pt>
                <c:pt idx="1">
                  <c:v>0.12603305785123967</c:v>
                </c:pt>
                <c:pt idx="2">
                  <c:v>1.6528925619834711E-2</c:v>
                </c:pt>
                <c:pt idx="3">
                  <c:v>2.0661157024793389E-3</c:v>
                </c:pt>
                <c:pt idx="4">
                  <c:v>6.1983471074380167E-3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A7-4AF7-B005-1E6E8D4BAF6E}"/>
            </c:ext>
          </c:extLst>
        </c:ser>
        <c:ser>
          <c:idx val="2"/>
          <c:order val="2"/>
          <c:tx>
            <c:strRef>
              <c:f>'T6'!$M$16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51633986928106E-3"/>
                  <c:y val="-1.5893698468786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'T6'!$M$17:$M$21</c:f>
              <c:numCache>
                <c:formatCode>0.0%</c:formatCode>
                <c:ptCount val="5"/>
                <c:pt idx="0">
                  <c:v>3.71900826446281E-2</c:v>
                </c:pt>
                <c:pt idx="1">
                  <c:v>0.37190082644628097</c:v>
                </c:pt>
                <c:pt idx="2">
                  <c:v>0.36157024793388431</c:v>
                </c:pt>
                <c:pt idx="3">
                  <c:v>4.1322314049586778E-3</c:v>
                </c:pt>
                <c:pt idx="4">
                  <c:v>3.5123966942148761E-2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A7-4AF7-B005-1E6E8D4BAF6E}"/>
            </c:ext>
          </c:extLst>
        </c:ser>
        <c:ser>
          <c:idx val="3"/>
          <c:order val="3"/>
          <c:tx>
            <c:strRef>
              <c:f>'T6'!$N$16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'T6'!$N$17:$N$21</c:f>
              <c:numCache>
                <c:formatCode>0.0%</c:formatCode>
                <c:ptCount val="5"/>
                <c:pt idx="0">
                  <c:v>0.6074380165289256</c:v>
                </c:pt>
                <c:pt idx="1">
                  <c:v>0.42148760330578511</c:v>
                </c:pt>
                <c:pt idx="2">
                  <c:v>0.53099173553719003</c:v>
                </c:pt>
                <c:pt idx="3">
                  <c:v>0.39049586776859502</c:v>
                </c:pt>
                <c:pt idx="4">
                  <c:v>0.44008264462809915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A7-4AF7-B005-1E6E8D4BAF6E}"/>
            </c:ext>
          </c:extLst>
        </c:ser>
        <c:ser>
          <c:idx val="4"/>
          <c:order val="4"/>
          <c:tx>
            <c:strRef>
              <c:f>'T6'!$O$16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'T6'!$O$17:$O$21</c:f>
              <c:numCache>
                <c:formatCode>0.0%</c:formatCode>
                <c:ptCount val="5"/>
                <c:pt idx="0">
                  <c:v>0.3512396694214876</c:v>
                </c:pt>
                <c:pt idx="1">
                  <c:v>8.057851239669421E-2</c:v>
                </c:pt>
                <c:pt idx="2">
                  <c:v>9.0909090909090912E-2</c:v>
                </c:pt>
                <c:pt idx="3">
                  <c:v>0.60330578512396693</c:v>
                </c:pt>
                <c:pt idx="4">
                  <c:v>0.51859504132231404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A7-4AF7-B005-1E6E8D4BAF6E}"/>
            </c:ext>
          </c:extLst>
        </c:ser>
        <c:ser>
          <c:idx val="5"/>
          <c:order val="5"/>
          <c:tx>
            <c:v> 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'T6'!$J$17:$J$21</c:f>
              <c:strCache>
                <c:ptCount val="5"/>
                <c:pt idx="0">
                  <c:v>Involucra activamente a los niños y las niñas en el proceso de aprendizaje.</c:v>
                </c:pt>
                <c:pt idx="1">
                  <c:v>Promueve el razonamiento, la creatividad y/o el pensamiento crítico.</c:v>
                </c:pt>
                <c:pt idx="2">
                  <c:v>Evalúa el progreso de los aprendizajes para retroalimentar a los niños y las niñas y adecuar su enseñanza.</c:v>
                </c:pt>
                <c:pt idx="3">
                  <c:v>Propicia un ambiente de respeto y proximidad.</c:v>
                </c:pt>
                <c:pt idx="4">
                  <c:v>Regula positivamente el comportamiento de los niños y las niñas.</c:v>
                </c:pt>
              </c:strCache>
            </c:strRef>
          </c:cat>
          <c:val>
            <c:numRef>
              <c:f>'T6'!$P$17:$P$21</c:f>
              <c:numCache>
                <c:formatCode>0.0%</c:formatCode>
                <c:ptCount val="5"/>
                <c:pt idx="0">
                  <c:v>4.1000000000000002E-2</c:v>
                </c:pt>
                <c:pt idx="1">
                  <c:v>0.49800000000000005</c:v>
                </c:pt>
                <c:pt idx="2">
                  <c:v>0.378</c:v>
                </c:pt>
                <c:pt idx="3">
                  <c:v>6.0000000000000001E-3</c:v>
                </c:pt>
                <c:pt idx="4">
                  <c:v>4.0999999999999981E-2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A7-4AF7-B005-1E6E8D4BA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46912"/>
        <c:axId val="-285338208"/>
      </c:barChart>
      <c:catAx>
        <c:axId val="-28534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38208"/>
        <c:crosses val="autoZero"/>
        <c:auto val="1"/>
        <c:lblAlgn val="ctr"/>
        <c:lblOffset val="100"/>
        <c:noMultiLvlLbl val="0"/>
      </c:catAx>
      <c:valAx>
        <c:axId val="-285338208"/>
        <c:scaling>
          <c:orientation val="minMax"/>
          <c:max val="1.6"/>
        </c:scaling>
        <c:delete val="1"/>
        <c:axPos val="l"/>
        <c:numFmt formatCode="0.0%" sourceLinked="1"/>
        <c:majorTickMark val="none"/>
        <c:minorTickMark val="none"/>
        <c:tickLblPos val="nextTo"/>
        <c:crossAx val="-28534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'T7'!$L$20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'T7'!$L$21:$L$30</c:f>
              <c:numCache>
                <c:formatCode>0.0%</c:formatCode>
                <c:ptCount val="10"/>
                <c:pt idx="0">
                  <c:v>0.50800000000000023</c:v>
                </c:pt>
                <c:pt idx="1">
                  <c:v>0.51</c:v>
                </c:pt>
                <c:pt idx="2">
                  <c:v>2.4000000000000021E-2</c:v>
                </c:pt>
                <c:pt idx="3">
                  <c:v>8.6000000000000076E-2</c:v>
                </c:pt>
                <c:pt idx="4">
                  <c:v>0.18399999999999994</c:v>
                </c:pt>
                <c:pt idx="5">
                  <c:v>0.15800000000000014</c:v>
                </c:pt>
                <c:pt idx="6">
                  <c:v>0.53800000000000003</c:v>
                </c:pt>
                <c:pt idx="7">
                  <c:v>0.55000000000000004</c:v>
                </c:pt>
                <c:pt idx="8">
                  <c:v>0.504</c:v>
                </c:pt>
                <c:pt idx="9">
                  <c:v>0.51400000000000001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1-4521-9B7C-A8859AD3C368}"/>
            </c:ext>
          </c:extLst>
        </c:ser>
        <c:ser>
          <c:idx val="1"/>
          <c:order val="1"/>
          <c:tx>
            <c:strRef>
              <c:f>'T7'!$M$20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151-4521-9B7C-A8859AD3C36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573964497041423E-2"/>
                  <c:y val="3.3112563543936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51-4521-9B7C-A8859AD3C3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6798159105851407E-2"/>
                  <c:y val="1.9185729847494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1151-4521-9B7C-A8859AD3C3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1151-4521-9B7C-A8859AD3C36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8885601577909267E-2"/>
                  <c:y val="3.089941902687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1151-4521-9B7C-A8859AD3C36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1151-4521-9B7C-A8859AD3C3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'T7'!$M$21:$M$30</c:f>
              <c:numCache>
                <c:formatCode>0.0%</c:formatCode>
                <c:ptCount val="10"/>
                <c:pt idx="0">
                  <c:v>0</c:v>
                </c:pt>
                <c:pt idx="1">
                  <c:v>9.0090090090090089E-3</c:v>
                </c:pt>
                <c:pt idx="2">
                  <c:v>0.15648854961832062</c:v>
                </c:pt>
                <c:pt idx="3">
                  <c:v>9.0090090090090086E-2</c:v>
                </c:pt>
                <c:pt idx="4">
                  <c:v>1.5267175572519083E-2</c:v>
                </c:pt>
                <c:pt idx="5">
                  <c:v>1.8018018018018018E-2</c:v>
                </c:pt>
                <c:pt idx="6">
                  <c:v>3.8167938931297708E-3</c:v>
                </c:pt>
                <c:pt idx="7">
                  <c:v>0</c:v>
                </c:pt>
                <c:pt idx="8">
                  <c:v>1.1450381679389313E-2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1-4521-9B7C-A8859AD3C368}"/>
            </c:ext>
          </c:extLst>
        </c:ser>
        <c:ser>
          <c:idx val="2"/>
          <c:order val="2"/>
          <c:tx>
            <c:strRef>
              <c:f>'T7'!$N$20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1151-4521-9B7C-A8859AD3C36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1151-4521-9B7C-A8859AD3C36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'T7'!$N$21:$N$30</c:f>
              <c:numCache>
                <c:formatCode>0.0%</c:formatCode>
                <c:ptCount val="10"/>
                <c:pt idx="0">
                  <c:v>4.1984732824427481E-2</c:v>
                </c:pt>
                <c:pt idx="1">
                  <c:v>3.1531531531531529E-2</c:v>
                </c:pt>
                <c:pt idx="2">
                  <c:v>0.37022900763358779</c:v>
                </c:pt>
                <c:pt idx="3">
                  <c:v>0.37387387387387389</c:v>
                </c:pt>
                <c:pt idx="4">
                  <c:v>0.35114503816793891</c:v>
                </c:pt>
                <c:pt idx="5">
                  <c:v>0.37387387387387389</c:v>
                </c:pt>
                <c:pt idx="6">
                  <c:v>7.6335877862595417E-3</c:v>
                </c:pt>
                <c:pt idx="7">
                  <c:v>0</c:v>
                </c:pt>
                <c:pt idx="8">
                  <c:v>3.4351145038167941E-2</c:v>
                </c:pt>
                <c:pt idx="9">
                  <c:v>3.6036036036036036E-2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1-4521-9B7C-A8859AD3C368}"/>
            </c:ext>
          </c:extLst>
        </c:ser>
        <c:ser>
          <c:idx val="3"/>
          <c:order val="3"/>
          <c:tx>
            <c:strRef>
              <c:f>'T7'!$O$20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'T7'!$O$21:$O$30</c:f>
              <c:numCache>
                <c:formatCode>0.0%</c:formatCode>
                <c:ptCount val="10"/>
                <c:pt idx="0">
                  <c:v>0.61832061068702293</c:v>
                </c:pt>
                <c:pt idx="1">
                  <c:v>0.59459459459459463</c:v>
                </c:pt>
                <c:pt idx="2">
                  <c:v>0.38167938931297712</c:v>
                </c:pt>
                <c:pt idx="3">
                  <c:v>0.46846846846846846</c:v>
                </c:pt>
                <c:pt idx="4">
                  <c:v>0.52671755725190839</c:v>
                </c:pt>
                <c:pt idx="5">
                  <c:v>0.536036036036036</c:v>
                </c:pt>
                <c:pt idx="6">
                  <c:v>0.36641221374045801</c:v>
                </c:pt>
                <c:pt idx="7">
                  <c:v>0.41891891891891891</c:v>
                </c:pt>
                <c:pt idx="8">
                  <c:v>0.43129770992366412</c:v>
                </c:pt>
                <c:pt idx="9">
                  <c:v>0.45045045045045046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1-4521-9B7C-A8859AD3C368}"/>
            </c:ext>
          </c:extLst>
        </c:ser>
        <c:ser>
          <c:idx val="4"/>
          <c:order val="4"/>
          <c:tx>
            <c:strRef>
              <c:f>'T7'!$P$20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'T7'!$P$21:$P$30</c:f>
              <c:numCache>
                <c:formatCode>0.0%</c:formatCode>
                <c:ptCount val="10"/>
                <c:pt idx="0">
                  <c:v>0.33969465648854963</c:v>
                </c:pt>
                <c:pt idx="1">
                  <c:v>0.36486486486486486</c:v>
                </c:pt>
                <c:pt idx="2">
                  <c:v>9.1603053435114504E-2</c:v>
                </c:pt>
                <c:pt idx="3">
                  <c:v>6.7567567567567571E-2</c:v>
                </c:pt>
                <c:pt idx="4">
                  <c:v>0.10687022900763359</c:v>
                </c:pt>
                <c:pt idx="5">
                  <c:v>7.2072072072072071E-2</c:v>
                </c:pt>
                <c:pt idx="6">
                  <c:v>0.62213740458015265</c:v>
                </c:pt>
                <c:pt idx="7">
                  <c:v>0.58108108108108103</c:v>
                </c:pt>
                <c:pt idx="8">
                  <c:v>0.52290076335877866</c:v>
                </c:pt>
                <c:pt idx="9">
                  <c:v>0.51351351351351349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1-4521-9B7C-A8859AD3C368}"/>
            </c:ext>
          </c:extLst>
        </c:ser>
        <c:ser>
          <c:idx val="5"/>
          <c:order val="5"/>
          <c:tx>
            <c:strRef>
              <c:f>'T7'!$Q$20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'T7'!$J$21:$K$30</c:f>
              <c:multiLvlStrCache>
                <c:ptCount val="10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  <c:pt idx="4">
                    <c:v>Urbano</c:v>
                  </c:pt>
                  <c:pt idx="5">
                    <c:v>Rural</c:v>
                  </c:pt>
                  <c:pt idx="6">
                    <c:v>Urbano</c:v>
                  </c:pt>
                  <c:pt idx="7">
                    <c:v>Rural</c:v>
                  </c:pt>
                  <c:pt idx="8">
                    <c:v>Urbano</c:v>
                  </c:pt>
                  <c:pt idx="9">
                    <c:v>Rural</c:v>
                  </c:pt>
                </c:lvl>
                <c:lvl>
                  <c:pt idx="0">
                    <c:v>Involucra activamente a los niños y las niñas en el proceso de aprendizaje.</c:v>
                  </c:pt>
                  <c:pt idx="2">
                    <c:v>Promueve el razonamiento, la creatividad y/o el pensamiento crítico.</c:v>
                  </c:pt>
                  <c:pt idx="4">
                    <c:v>Evalúa el progreso de los aprendizajes para retroalimentar a los niños y las niñas y adecuar su enseñanza.</c:v>
                  </c:pt>
                  <c:pt idx="6">
                    <c:v>Propicia un ambiente de respeto y proximidad.</c:v>
                  </c:pt>
                  <c:pt idx="8">
                    <c:v>Regula positivamente el comportamiento de los niños y las niñas.</c:v>
                  </c:pt>
                </c:lvl>
              </c:multiLvlStrCache>
            </c:multiLvlStrRef>
          </c:cat>
          <c:val>
            <c:numRef>
              <c:f>'T7'!$Q$21:$Q$30</c:f>
              <c:numCache>
                <c:formatCode>0.0%</c:formatCode>
                <c:ptCount val="10"/>
                <c:pt idx="0">
                  <c:v>4.1999999999999926E-2</c:v>
                </c:pt>
                <c:pt idx="1">
                  <c:v>4.0000000000000036E-2</c:v>
                </c:pt>
                <c:pt idx="2">
                  <c:v>0.52600000000000002</c:v>
                </c:pt>
                <c:pt idx="3">
                  <c:v>0.46399999999999991</c:v>
                </c:pt>
                <c:pt idx="4">
                  <c:v>0.36599999999999999</c:v>
                </c:pt>
                <c:pt idx="5">
                  <c:v>0.39200000000000002</c:v>
                </c:pt>
                <c:pt idx="6">
                  <c:v>1.2000000000000011E-2</c:v>
                </c:pt>
                <c:pt idx="7">
                  <c:v>0</c:v>
                </c:pt>
                <c:pt idx="8">
                  <c:v>4.5999999999999985E-2</c:v>
                </c:pt>
                <c:pt idx="9">
                  <c:v>3.5999999999999976E-2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1-4521-9B7C-A8859AD3C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41472"/>
        <c:axId val="-285337664"/>
      </c:barChart>
      <c:catAx>
        <c:axId val="-2853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37664"/>
        <c:crosses val="autoZero"/>
        <c:auto val="1"/>
        <c:lblAlgn val="ctr"/>
        <c:lblOffset val="100"/>
        <c:noMultiLvlLbl val="0"/>
      </c:catAx>
      <c:valAx>
        <c:axId val="-285337664"/>
        <c:scaling>
          <c:orientation val="minMax"/>
          <c:max val="1.6"/>
        </c:scaling>
        <c:delete val="1"/>
        <c:axPos val="l"/>
        <c:numFmt formatCode="0.0%" sourceLinked="1"/>
        <c:majorTickMark val="none"/>
        <c:minorTickMark val="none"/>
        <c:tickLblPos val="nextTo"/>
        <c:crossAx val="-28534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3565515848981"/>
          <c:y val="2.536310820624546E-2"/>
          <c:w val="0.8127695896987237"/>
          <c:h val="0.774706790123456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'T8'!$L$18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'T8'!$L$19:$L$20</c:f>
              <c:numCache>
                <c:formatCode>0.0%</c:formatCode>
                <c:ptCount val="2"/>
                <c:pt idx="0">
                  <c:v>7.8999999999999959E-2</c:v>
                </c:pt>
                <c:pt idx="1">
                  <c:v>0.15100000000000002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E1C-BB51-29A7FB363E10}"/>
            </c:ext>
          </c:extLst>
        </c:ser>
        <c:ser>
          <c:idx val="1"/>
          <c:order val="1"/>
          <c:tx>
            <c:strRef>
              <c:f>'T8'!$M$18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'T8'!$M$19:$M$20</c:f>
              <c:numCache>
                <c:formatCode>0.0%</c:formatCode>
                <c:ptCount val="2"/>
                <c:pt idx="0">
                  <c:v>0.1111111111111111</c:v>
                </c:pt>
                <c:pt idx="1">
                  <c:v>0.10317460317460317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B53-4E1C-BB51-29A7FB363E10}"/>
            </c:ext>
          </c:extLst>
        </c:ser>
        <c:ser>
          <c:idx val="2"/>
          <c:order val="2"/>
          <c:tx>
            <c:strRef>
              <c:f>'T8'!$N$18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'T8'!$N$19:$N$20</c:f>
              <c:numCache>
                <c:formatCode>0.0%</c:formatCode>
                <c:ptCount val="2"/>
                <c:pt idx="0">
                  <c:v>0.25992063492063494</c:v>
                </c:pt>
                <c:pt idx="1">
                  <c:v>0.19642857142857142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B53-4E1C-BB51-29A7FB363E10}"/>
            </c:ext>
          </c:extLst>
        </c:ser>
        <c:ser>
          <c:idx val="3"/>
          <c:order val="3"/>
          <c:tx>
            <c:strRef>
              <c:f>'T8'!$O$18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'T8'!$O$19:$O$20</c:f>
              <c:numCache>
                <c:formatCode>0.0%</c:formatCode>
                <c:ptCount val="2"/>
                <c:pt idx="0">
                  <c:v>0.42063492063492064</c:v>
                </c:pt>
                <c:pt idx="1">
                  <c:v>0.29365079365079366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B53-4E1C-BB51-29A7FB363E10}"/>
            </c:ext>
          </c:extLst>
        </c:ser>
        <c:ser>
          <c:idx val="4"/>
          <c:order val="4"/>
          <c:tx>
            <c:strRef>
              <c:f>'T8'!$P$18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'T8'!$P$19:$P$20</c:f>
              <c:numCache>
                <c:formatCode>0.0%</c:formatCode>
                <c:ptCount val="2"/>
                <c:pt idx="0">
                  <c:v>0.20833333333333334</c:v>
                </c:pt>
                <c:pt idx="1">
                  <c:v>0.40674603174603174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B53-4E1C-BB51-29A7FB363E10}"/>
            </c:ext>
          </c:extLst>
        </c:ser>
        <c:ser>
          <c:idx val="5"/>
          <c:order val="5"/>
          <c:tx>
            <c:strRef>
              <c:f>'T8'!$Q$18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'T8'!$J$19:$K$20</c:f>
              <c:multiLvlStrCache>
                <c:ptCount val="2"/>
                <c:lvl>
                  <c:pt idx="0">
                    <c:v>Gestiona el espacio del aula para favorecer el aprendizaje y bienestar de los niños y las niñas.</c:v>
                  </c:pt>
                  <c:pt idx="1">
                    <c:v>Gestiona los materiales del aula para favorecer el aprendizaje y bienestar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'T8'!$Q$19:$Q$20</c:f>
              <c:numCache>
                <c:formatCode>0.0%</c:formatCode>
                <c:ptCount val="2"/>
                <c:pt idx="0">
                  <c:v>0.22100000000000003</c:v>
                </c:pt>
                <c:pt idx="1">
                  <c:v>0.14900000000000002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B53-4E1C-BB51-29A7FB363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32224"/>
        <c:axId val="-285336576"/>
      </c:barChart>
      <c:catAx>
        <c:axId val="-28533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36576"/>
        <c:crosses val="autoZero"/>
        <c:auto val="1"/>
        <c:lblAlgn val="ctr"/>
        <c:lblOffset val="100"/>
        <c:noMultiLvlLbl val="0"/>
      </c:catAx>
      <c:valAx>
        <c:axId val="-285336576"/>
        <c:scaling>
          <c:orientation val="minMax"/>
          <c:max val="1.2"/>
        </c:scaling>
        <c:delete val="1"/>
        <c:axPos val="l"/>
        <c:numFmt formatCode="0.0%" sourceLinked="1"/>
        <c:majorTickMark val="none"/>
        <c:minorTickMark val="none"/>
        <c:tickLblPos val="nextTo"/>
        <c:crossAx val="-28533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'T9'!$L$18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'T9'!$L$19:$L$22</c:f>
              <c:numCache>
                <c:formatCode>0.0%</c:formatCode>
                <c:ptCount val="4"/>
                <c:pt idx="0">
                  <c:v>0.16999999999999993</c:v>
                </c:pt>
                <c:pt idx="1">
                  <c:v>7.0000000000000062E-2</c:v>
                </c:pt>
                <c:pt idx="2">
                  <c:v>0.22700000000000009</c:v>
                </c:pt>
                <c:pt idx="3">
                  <c:v>0.16399999999999992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2-44BD-8A93-A80F0A038E90}"/>
            </c:ext>
          </c:extLst>
        </c:ser>
        <c:ser>
          <c:idx val="1"/>
          <c:order val="1"/>
          <c:tx>
            <c:strRef>
              <c:f>'T9'!$M$18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'T9'!$M$19:$M$22</c:f>
              <c:numCache>
                <c:formatCode>0.0%</c:formatCode>
                <c:ptCount val="4"/>
                <c:pt idx="0">
                  <c:v>7.9545454545454544E-2</c:v>
                </c:pt>
                <c:pt idx="1">
                  <c:v>0.15246636771300448</c:v>
                </c:pt>
                <c:pt idx="2">
                  <c:v>7.1969696969696975E-2</c:v>
                </c:pt>
                <c:pt idx="3">
                  <c:v>0.14349775784753363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D52-44BD-8A93-A80F0A038E90}"/>
            </c:ext>
          </c:extLst>
        </c:ser>
        <c:ser>
          <c:idx val="2"/>
          <c:order val="2"/>
          <c:tx>
            <c:strRef>
              <c:f>'T9'!$N$18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'T9'!$N$19:$N$22</c:f>
              <c:numCache>
                <c:formatCode>0.0%</c:formatCode>
                <c:ptCount val="4"/>
                <c:pt idx="0">
                  <c:v>0.25</c:v>
                </c:pt>
                <c:pt idx="1">
                  <c:v>0.27802690582959644</c:v>
                </c:pt>
                <c:pt idx="2">
                  <c:v>0.20075757575757575</c:v>
                </c:pt>
                <c:pt idx="3">
                  <c:v>0.19282511210762332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D52-44BD-8A93-A80F0A038E90}"/>
            </c:ext>
          </c:extLst>
        </c:ser>
        <c:ser>
          <c:idx val="3"/>
          <c:order val="3"/>
          <c:tx>
            <c:strRef>
              <c:f>'T9'!$O$18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'T9'!$O$19:$O$22</c:f>
              <c:numCache>
                <c:formatCode>0.0%</c:formatCode>
                <c:ptCount val="4"/>
                <c:pt idx="0">
                  <c:v>0.4621212121212121</c:v>
                </c:pt>
                <c:pt idx="1">
                  <c:v>0.37668161434977576</c:v>
                </c:pt>
                <c:pt idx="2">
                  <c:v>0.31818181818181818</c:v>
                </c:pt>
                <c:pt idx="3">
                  <c:v>0.28251121076233182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D52-44BD-8A93-A80F0A038E90}"/>
            </c:ext>
          </c:extLst>
        </c:ser>
        <c:ser>
          <c:idx val="4"/>
          <c:order val="4"/>
          <c:tx>
            <c:strRef>
              <c:f>'T9'!$P$18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'T9'!$P$19:$P$22</c:f>
              <c:numCache>
                <c:formatCode>0.0%</c:formatCode>
                <c:ptCount val="4"/>
                <c:pt idx="0">
                  <c:v>0.20833333333333334</c:v>
                </c:pt>
                <c:pt idx="1">
                  <c:v>0.19282511210762332</c:v>
                </c:pt>
                <c:pt idx="2">
                  <c:v>0.40909090909090912</c:v>
                </c:pt>
                <c:pt idx="3">
                  <c:v>0.3811659192825112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D52-44BD-8A93-A80F0A038E90}"/>
            </c:ext>
          </c:extLst>
        </c:ser>
        <c:ser>
          <c:idx val="5"/>
          <c:order val="5"/>
          <c:tx>
            <c:strRef>
              <c:f>'T9'!$Q$18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'T9'!$J$19:$K$22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Gestiona el espacio del aula para favorecer el aprendizaje y bienestar de los niños y las niñas.</c:v>
                  </c:pt>
                  <c:pt idx="2">
                    <c:v>Gestiona los materiales del aula para favorecer el aprendizaje y bienestar de los niños y las niñas.</c:v>
                  </c:pt>
                </c:lvl>
              </c:multiLvlStrCache>
            </c:multiLvlStrRef>
          </c:cat>
          <c:val>
            <c:numRef>
              <c:f>'T9'!$Q$19:$Q$22</c:f>
              <c:numCache>
                <c:formatCode>0.0%</c:formatCode>
                <c:ptCount val="4"/>
                <c:pt idx="0">
                  <c:v>0.13000000000000006</c:v>
                </c:pt>
                <c:pt idx="1">
                  <c:v>0.22999999999999998</c:v>
                </c:pt>
                <c:pt idx="2">
                  <c:v>7.3000000000000065E-2</c:v>
                </c:pt>
                <c:pt idx="3">
                  <c:v>0.13600000000000007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D52-44BD-8A93-A80F0A038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44192"/>
        <c:axId val="-285345280"/>
      </c:barChart>
      <c:catAx>
        <c:axId val="-28534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45280"/>
        <c:crosses val="autoZero"/>
        <c:auto val="1"/>
        <c:lblAlgn val="ctr"/>
        <c:lblOffset val="100"/>
        <c:noMultiLvlLbl val="0"/>
      </c:catAx>
      <c:valAx>
        <c:axId val="-285345280"/>
        <c:scaling>
          <c:orientation val="minMax"/>
          <c:max val="1.2"/>
        </c:scaling>
        <c:delete val="1"/>
        <c:axPos val="l"/>
        <c:numFmt formatCode="0.0%" sourceLinked="1"/>
        <c:majorTickMark val="none"/>
        <c:minorTickMark val="none"/>
        <c:tickLblPos val="nextTo"/>
        <c:crossAx val="-28534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190584662110863E-2"/>
          <c:y val="3.6437141366718828E-2"/>
          <c:w val="0.80258162490508733"/>
          <c:h val="0.72933881064162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'T10'!$L$18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'T10'!$L$19:$L$20</c:f>
              <c:numCache>
                <c:formatCode>0.0%</c:formatCode>
                <c:ptCount val="2"/>
                <c:pt idx="0">
                  <c:v>8.2000000000000073E-2</c:v>
                </c:pt>
                <c:pt idx="1">
                  <c:v>0.11399999999999988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19-424B-8898-1715F09EB14C}"/>
            </c:ext>
          </c:extLst>
        </c:ser>
        <c:ser>
          <c:idx val="1"/>
          <c:order val="1"/>
          <c:tx>
            <c:strRef>
              <c:f>'T10'!$M$18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'T10'!$M$19:$M$20</c:f>
              <c:numCache>
                <c:formatCode>0.0%</c:formatCode>
                <c:ptCount val="2"/>
                <c:pt idx="0">
                  <c:v>5.7768924302788842E-2</c:v>
                </c:pt>
                <c:pt idx="1">
                  <c:v>4.1749502982107355E-2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19-424B-8898-1715F09EB14C}"/>
            </c:ext>
          </c:extLst>
        </c:ser>
        <c:ser>
          <c:idx val="2"/>
          <c:order val="2"/>
          <c:tx>
            <c:strRef>
              <c:f>'T10'!$N$18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'T10'!$N$19:$N$20</c:f>
              <c:numCache>
                <c:formatCode>0.0%</c:formatCode>
                <c:ptCount val="2"/>
                <c:pt idx="0">
                  <c:v>5.9760956175298807E-2</c:v>
                </c:pt>
                <c:pt idx="1">
                  <c:v>4.37375745526839E-2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19-424B-8898-1715F09EB14C}"/>
            </c:ext>
          </c:extLst>
        </c:ser>
        <c:ser>
          <c:idx val="3"/>
          <c:order val="3"/>
          <c:tx>
            <c:strRef>
              <c:f>'T10'!$O$18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'T10'!$O$19:$O$20</c:f>
              <c:numCache>
                <c:formatCode>0.0%</c:formatCode>
                <c:ptCount val="2"/>
                <c:pt idx="0">
                  <c:v>0.19920318725099601</c:v>
                </c:pt>
                <c:pt idx="1">
                  <c:v>0.14711729622266401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19-424B-8898-1715F09EB14C}"/>
            </c:ext>
          </c:extLst>
        </c:ser>
        <c:ser>
          <c:idx val="4"/>
          <c:order val="4"/>
          <c:tx>
            <c:strRef>
              <c:f>'T10'!$P$18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'T10'!$P$19:$P$20</c:f>
              <c:numCache>
                <c:formatCode>0.0%</c:formatCode>
                <c:ptCount val="2"/>
                <c:pt idx="0">
                  <c:v>0.68326693227091628</c:v>
                </c:pt>
                <c:pt idx="1">
                  <c:v>0.76739562624254476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19-424B-8898-1715F09EB14C}"/>
            </c:ext>
          </c:extLst>
        </c:ser>
        <c:ser>
          <c:idx val="5"/>
          <c:order val="5"/>
          <c:tx>
            <c:strRef>
              <c:f>'T10'!$Q$18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'T10'!$J$19:$K$20</c:f>
              <c:multiLvlStrCache>
                <c:ptCount val="2"/>
                <c:lvl>
                  <c:pt idx="0">
                    <c:v>Se comunica en forma satisfactoria con las familias.</c:v>
                  </c:pt>
                  <c:pt idx="1">
                    <c:v>Conoce y atiende satisfactoriamente las necesidades de los niños y las niñas.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'T10'!$Q$19:$Q$20</c:f>
              <c:numCache>
                <c:formatCode>0.0%</c:formatCode>
                <c:ptCount val="2"/>
                <c:pt idx="0">
                  <c:v>0.11799999999999994</c:v>
                </c:pt>
                <c:pt idx="1">
                  <c:v>8.5999999999999993E-2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19-424B-8898-1715F09EB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36032"/>
        <c:axId val="-285340928"/>
      </c:barChart>
      <c:catAx>
        <c:axId val="-2853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40928"/>
        <c:crosses val="autoZero"/>
        <c:auto val="1"/>
        <c:lblAlgn val="ctr"/>
        <c:lblOffset val="100"/>
        <c:noMultiLvlLbl val="0"/>
      </c:catAx>
      <c:valAx>
        <c:axId val="-285340928"/>
        <c:scaling>
          <c:orientation val="minMax"/>
          <c:max val="1.2"/>
        </c:scaling>
        <c:delete val="1"/>
        <c:axPos val="l"/>
        <c:numFmt formatCode="0.0%" sourceLinked="1"/>
        <c:majorTickMark val="none"/>
        <c:minorTickMark val="none"/>
        <c:tickLblPos val="nextTo"/>
        <c:crossAx val="-285336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'T11'!$L$18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'T11'!$L$19:$L$22</c:f>
              <c:numCache>
                <c:formatCode>0.0%</c:formatCode>
                <c:ptCount val="4"/>
                <c:pt idx="0">
                  <c:v>9.3155893536120971E-3</c:v>
                </c:pt>
                <c:pt idx="1">
                  <c:v>5.0900900900900714E-2</c:v>
                </c:pt>
                <c:pt idx="2">
                  <c:v>5.5303030303030187E-2</c:v>
                </c:pt>
                <c:pt idx="3">
                  <c:v>6.891891891891877E-2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2-4E7C-8155-F7E0F79CBACB}"/>
            </c:ext>
          </c:extLst>
        </c:ser>
        <c:ser>
          <c:idx val="1"/>
          <c:order val="1"/>
          <c:tx>
            <c:strRef>
              <c:f>'T11'!$M$18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'T11'!$M$19:$M$22</c:f>
              <c:numCache>
                <c:formatCode>0.0%</c:formatCode>
                <c:ptCount val="4"/>
                <c:pt idx="0">
                  <c:v>5.7034220532319393E-2</c:v>
                </c:pt>
                <c:pt idx="1">
                  <c:v>6.3063063063063057E-2</c:v>
                </c:pt>
                <c:pt idx="2">
                  <c:v>4.1666666666666664E-2</c:v>
                </c:pt>
                <c:pt idx="3">
                  <c:v>4.5045045045045043E-2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D2-4E7C-8155-F7E0F79CBACB}"/>
            </c:ext>
          </c:extLst>
        </c:ser>
        <c:ser>
          <c:idx val="2"/>
          <c:order val="2"/>
          <c:tx>
            <c:strRef>
              <c:f>'T11'!$N$18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'T11'!$N$19:$N$22</c:f>
              <c:numCache>
                <c:formatCode>0.0%</c:formatCode>
                <c:ptCount val="4"/>
                <c:pt idx="0">
                  <c:v>8.3650190114068435E-2</c:v>
                </c:pt>
                <c:pt idx="1">
                  <c:v>3.6036036036036036E-2</c:v>
                </c:pt>
                <c:pt idx="2">
                  <c:v>5.3030303030303032E-2</c:v>
                </c:pt>
                <c:pt idx="3">
                  <c:v>3.6036036036036036E-2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4D2-4E7C-8155-F7E0F79CBACB}"/>
            </c:ext>
          </c:extLst>
        </c:ser>
        <c:ser>
          <c:idx val="3"/>
          <c:order val="3"/>
          <c:tx>
            <c:strRef>
              <c:f>'T11'!$O$18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'T11'!$O$19:$O$22</c:f>
              <c:numCache>
                <c:formatCode>0.0%</c:formatCode>
                <c:ptCount val="4"/>
                <c:pt idx="0">
                  <c:v>0.24334600760456274</c:v>
                </c:pt>
                <c:pt idx="1">
                  <c:v>0.14864864864864866</c:v>
                </c:pt>
                <c:pt idx="2">
                  <c:v>0.16666666666666666</c:v>
                </c:pt>
                <c:pt idx="3">
                  <c:v>0.13513513513513514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4D2-4E7C-8155-F7E0F79CBACB}"/>
            </c:ext>
          </c:extLst>
        </c:ser>
        <c:ser>
          <c:idx val="4"/>
          <c:order val="4"/>
          <c:tx>
            <c:strRef>
              <c:f>'T11'!$P$18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'T11'!$P$19:$P$22</c:f>
              <c:numCache>
                <c:formatCode>0.0%</c:formatCode>
                <c:ptCount val="4"/>
                <c:pt idx="0">
                  <c:v>0.61596958174904948</c:v>
                </c:pt>
                <c:pt idx="1">
                  <c:v>0.75225225225225223</c:v>
                </c:pt>
                <c:pt idx="2">
                  <c:v>0.73863636363636365</c:v>
                </c:pt>
                <c:pt idx="3">
                  <c:v>0.78378378378378377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4D2-4E7C-8155-F7E0F79CBACB}"/>
            </c:ext>
          </c:extLst>
        </c:ser>
        <c:ser>
          <c:idx val="5"/>
          <c:order val="5"/>
          <c:tx>
            <c:strRef>
              <c:f>'T11'!$Q$18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'T11'!$J$19:$K$22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Se comunica en forma satisfactoria con las familias.</c:v>
                  </c:pt>
                  <c:pt idx="2">
                    <c:v>Conoce y atiende satisfactoriamente las necesidades de los niños y las niñas.</c:v>
                  </c:pt>
                </c:lvl>
              </c:multiLvlStrCache>
            </c:multiLvlStrRef>
          </c:cat>
          <c:val>
            <c:numRef>
              <c:f>'T11'!$Q$19:$Q$22</c:f>
              <c:numCache>
                <c:formatCode>0%</c:formatCode>
                <c:ptCount val="4"/>
                <c:pt idx="0">
                  <c:v>0.14068441064638779</c:v>
                </c:pt>
                <c:pt idx="1">
                  <c:v>9.9099099099099114E-2</c:v>
                </c:pt>
                <c:pt idx="2">
                  <c:v>9.4696969696969696E-2</c:v>
                </c:pt>
                <c:pt idx="3">
                  <c:v>8.1081081081081086E-2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4D2-4E7C-8155-F7E0F79C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35488"/>
        <c:axId val="-285334944"/>
      </c:barChart>
      <c:catAx>
        <c:axId val="-2853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34944"/>
        <c:crosses val="autoZero"/>
        <c:auto val="1"/>
        <c:lblAlgn val="ctr"/>
        <c:lblOffset val="100"/>
        <c:noMultiLvlLbl val="0"/>
      </c:catAx>
      <c:valAx>
        <c:axId val="-285334944"/>
        <c:scaling>
          <c:orientation val="minMax"/>
          <c:max val="1.2"/>
        </c:scaling>
        <c:delete val="1"/>
        <c:axPos val="l"/>
        <c:numFmt formatCode="0.0%" sourceLinked="1"/>
        <c:majorTickMark val="none"/>
        <c:minorTickMark val="none"/>
        <c:tickLblPos val="nextTo"/>
        <c:crossAx val="-285335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87087087087081E-2"/>
          <c:y val="2.6618269812462191E-2"/>
          <c:w val="0.81981981981981977"/>
          <c:h val="0.76355754986162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'T12'!$L$17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'T12'!$L$18:$L$19</c:f>
              <c:numCache>
                <c:formatCode>0.0%</c:formatCode>
                <c:ptCount val="2"/>
                <c:pt idx="0">
                  <c:v>5.8999999999999941E-2</c:v>
                </c:pt>
                <c:pt idx="1">
                  <c:v>0.22999999999999998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7-4109-B9AD-1E560A43677F}"/>
            </c:ext>
          </c:extLst>
        </c:ser>
        <c:ser>
          <c:idx val="1"/>
          <c:order val="1"/>
          <c:tx>
            <c:strRef>
              <c:f>'T12'!$M$17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'T12'!$M$18:$M$19</c:f>
              <c:numCache>
                <c:formatCode>0.0%</c:formatCode>
                <c:ptCount val="2"/>
                <c:pt idx="0">
                  <c:v>8.8062622309197647E-2</c:v>
                </c:pt>
                <c:pt idx="1">
                  <c:v>4.3052837573385516E-2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77-4109-B9AD-1E560A43677F}"/>
            </c:ext>
          </c:extLst>
        </c:ser>
        <c:ser>
          <c:idx val="2"/>
          <c:order val="2"/>
          <c:tx>
            <c:strRef>
              <c:f>'T12'!$N$17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'T12'!$N$18:$N$19</c:f>
              <c:numCache>
                <c:formatCode>0.0%</c:formatCode>
                <c:ptCount val="2"/>
                <c:pt idx="0">
                  <c:v>0.25244618395303325</c:v>
                </c:pt>
                <c:pt idx="1">
                  <c:v>0.12720156555772993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77-4109-B9AD-1E560A43677F}"/>
            </c:ext>
          </c:extLst>
        </c:ser>
        <c:ser>
          <c:idx val="3"/>
          <c:order val="3"/>
          <c:tx>
            <c:strRef>
              <c:f>'T12'!$O$17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'T12'!$O$18:$O$19</c:f>
              <c:numCache>
                <c:formatCode>0.0%</c:formatCode>
                <c:ptCount val="2"/>
                <c:pt idx="0">
                  <c:v>0.44814090019569469</c:v>
                </c:pt>
                <c:pt idx="1">
                  <c:v>0.58512720156555775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77-4109-B9AD-1E560A43677F}"/>
            </c:ext>
          </c:extLst>
        </c:ser>
        <c:ser>
          <c:idx val="4"/>
          <c:order val="4"/>
          <c:tx>
            <c:strRef>
              <c:f>'T12'!$P$17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'T12'!$P$18:$P$19</c:f>
              <c:numCache>
                <c:formatCode>0.0%</c:formatCode>
                <c:ptCount val="2"/>
                <c:pt idx="0">
                  <c:v>0.21135029354207435</c:v>
                </c:pt>
                <c:pt idx="1">
                  <c:v>0.2446183953033268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77-4109-B9AD-1E560A43677F}"/>
            </c:ext>
          </c:extLst>
        </c:ser>
        <c:ser>
          <c:idx val="5"/>
          <c:order val="5"/>
          <c:tx>
            <c:strRef>
              <c:f>'T12'!$Q$17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'T12'!$J$18:$K$19</c:f>
              <c:multiLvlStrCache>
                <c:ptCount val="2"/>
                <c:lvl>
                  <c:pt idx="0">
                    <c:v>Planifica el proceso de enseñanza y aprendizaje</c:v>
                  </c:pt>
                  <c:pt idx="1">
                    <c:v>Cumple con responsabilidad y compromiso su rol dentro de la comunidad educativa</c:v>
                  </c:pt>
                </c:lvl>
                <c:lvl>
                  <c:pt idx="0">
                    <c:v>Total Inicial</c:v>
                  </c:pt>
                </c:lvl>
              </c:multiLvlStrCache>
            </c:multiLvlStrRef>
          </c:cat>
          <c:val>
            <c:numRef>
              <c:f>'T12'!$Q$18:$Q$19</c:f>
              <c:numCache>
                <c:formatCode>0.0%</c:formatCode>
                <c:ptCount val="2"/>
                <c:pt idx="0">
                  <c:v>0.34100000000000003</c:v>
                </c:pt>
                <c:pt idx="1">
                  <c:v>0.17000000000000004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777-4109-B9AD-1E560A436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34400"/>
        <c:axId val="-285340384"/>
      </c:barChart>
      <c:catAx>
        <c:axId val="-2853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40384"/>
        <c:crosses val="autoZero"/>
        <c:auto val="1"/>
        <c:lblAlgn val="ctr"/>
        <c:lblOffset val="100"/>
        <c:noMultiLvlLbl val="0"/>
      </c:catAx>
      <c:valAx>
        <c:axId val="-285340384"/>
        <c:scaling>
          <c:orientation val="minMax"/>
          <c:max val="1.4"/>
        </c:scaling>
        <c:delete val="1"/>
        <c:axPos val="l"/>
        <c:numFmt formatCode="0.0%" sourceLinked="1"/>
        <c:majorTickMark val="none"/>
        <c:minorTickMark val="none"/>
        <c:tickLblPos val="nextTo"/>
        <c:crossAx val="-28533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'T13'!$L$17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'T13'!$L$18:$L$21</c:f>
              <c:numCache>
                <c:formatCode>0.0%</c:formatCode>
                <c:ptCount val="4"/>
                <c:pt idx="0">
                  <c:v>0.1100000000000001</c:v>
                </c:pt>
                <c:pt idx="1">
                  <c:v>6.0000000000000053E-2</c:v>
                </c:pt>
                <c:pt idx="2">
                  <c:v>0.17999999999999994</c:v>
                </c:pt>
                <c:pt idx="3">
                  <c:v>0.14999999999999991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AD-425F-AE7A-A688F6051F8D}"/>
            </c:ext>
          </c:extLst>
        </c:ser>
        <c:ser>
          <c:idx val="1"/>
          <c:order val="1"/>
          <c:tx>
            <c:strRef>
              <c:f>'T13'!$M$17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87442472057876E-3"/>
                  <c:y val="2.6024590163934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AD-425F-AE7A-A688F6051F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024134790528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5AD-425F-AE7A-A688F6051F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6538673127504805E-17"/>
                  <c:y val="2.3132969034608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AD-425F-AE7A-A688F6051F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07734625500961E-16"/>
                  <c:y val="2.3132969034608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AD-425F-AE7A-A688F6051F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'T13'!$M$18:$M$21</c:f>
              <c:numCache>
                <c:formatCode>0.0%</c:formatCode>
                <c:ptCount val="4"/>
                <c:pt idx="0">
                  <c:v>0.02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AD-425F-AE7A-A688F6051F8D}"/>
            </c:ext>
          </c:extLst>
        </c:ser>
        <c:ser>
          <c:idx val="2"/>
          <c:order val="2"/>
          <c:tx>
            <c:strRef>
              <c:f>'T13'!$N$17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'T13'!$N$18:$N$21</c:f>
              <c:numCache>
                <c:formatCode>0.0%</c:formatCode>
                <c:ptCount val="4"/>
                <c:pt idx="0">
                  <c:v>0.12</c:v>
                </c:pt>
                <c:pt idx="1">
                  <c:v>0.17</c:v>
                </c:pt>
                <c:pt idx="2">
                  <c:v>0.06</c:v>
                </c:pt>
                <c:pt idx="3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AD-425F-AE7A-A688F6051F8D}"/>
            </c:ext>
          </c:extLst>
        </c:ser>
        <c:ser>
          <c:idx val="3"/>
          <c:order val="3"/>
          <c:tx>
            <c:strRef>
              <c:f>'T13'!$O$17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'T13'!$O$18:$O$21</c:f>
              <c:numCache>
                <c:formatCode>0.0%</c:formatCode>
                <c:ptCount val="4"/>
                <c:pt idx="0">
                  <c:v>0.46</c:v>
                </c:pt>
                <c:pt idx="1">
                  <c:v>0.54</c:v>
                </c:pt>
                <c:pt idx="2">
                  <c:v>0.52</c:v>
                </c:pt>
                <c:pt idx="3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AD-425F-AE7A-A688F6051F8D}"/>
            </c:ext>
          </c:extLst>
        </c:ser>
        <c:ser>
          <c:idx val="4"/>
          <c:order val="4"/>
          <c:tx>
            <c:strRef>
              <c:f>'T13'!$P$17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'T13'!$P$18:$P$21</c:f>
              <c:numCache>
                <c:formatCode>0.0%</c:formatCode>
                <c:ptCount val="4"/>
                <c:pt idx="0">
                  <c:v>0.4</c:v>
                </c:pt>
                <c:pt idx="1">
                  <c:v>0.27</c:v>
                </c:pt>
                <c:pt idx="2">
                  <c:v>0.41</c:v>
                </c:pt>
                <c:pt idx="3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5AD-425F-AE7A-A688F6051F8D}"/>
            </c:ext>
          </c:extLst>
        </c:ser>
        <c:ser>
          <c:idx val="5"/>
          <c:order val="5"/>
          <c:tx>
            <c:strRef>
              <c:f>'T13'!$Q$17</c:f>
              <c:strCache>
                <c:ptCount val="1"/>
              </c:strCache>
            </c:strRef>
          </c:tx>
          <c:spPr>
            <a:solidFill>
              <a:sysClr val="window" lastClr="FFFFFF"/>
            </a:solidFill>
            <a:ln>
              <a:noFill/>
            </a:ln>
            <a:effectLst/>
          </c:spPr>
          <c:invertIfNegative val="0"/>
          <c:cat>
            <c:multiLvlStrRef>
              <c:f>'T13'!$J$18:$K$21</c:f>
              <c:multiLvlStrCache>
                <c:ptCount val="4"/>
                <c:lvl>
                  <c:pt idx="0">
                    <c:v>Urbano</c:v>
                  </c:pt>
                  <c:pt idx="1">
                    <c:v>Rural</c:v>
                  </c:pt>
                  <c:pt idx="2">
                    <c:v>Urbano</c:v>
                  </c:pt>
                  <c:pt idx="3">
                    <c:v>Rural</c:v>
                  </c:pt>
                </c:lvl>
                <c:lvl>
                  <c:pt idx="0">
                    <c:v>Planifica el proceso de enseñanza y aprendizaje</c:v>
                  </c:pt>
                  <c:pt idx="2">
                    <c:v>Cumple con responsabilidad y compromiso su rol dentro de la comunidad educativa</c:v>
                  </c:pt>
                </c:lvl>
              </c:multiLvlStrCache>
            </c:multiLvlStrRef>
          </c:cat>
          <c:val>
            <c:numRef>
              <c:f>'T13'!$Q$18:$Q$21</c:f>
              <c:numCache>
                <c:formatCode>0.0%</c:formatCode>
                <c:ptCount val="4"/>
                <c:pt idx="0">
                  <c:v>0.13999999999999996</c:v>
                </c:pt>
                <c:pt idx="1">
                  <c:v>0.18999999999999995</c:v>
                </c:pt>
                <c:pt idx="2">
                  <c:v>7.0000000000000062E-2</c:v>
                </c:pt>
                <c:pt idx="3">
                  <c:v>9.9999999999999978E-2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5AD-425F-AE7A-A688F6051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43648"/>
        <c:axId val="-285343104"/>
      </c:barChart>
      <c:catAx>
        <c:axId val="-2853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43104"/>
        <c:crosses val="autoZero"/>
        <c:auto val="1"/>
        <c:lblAlgn val="ctr"/>
        <c:lblOffset val="100"/>
        <c:noMultiLvlLbl val="0"/>
      </c:catAx>
      <c:valAx>
        <c:axId val="-285343104"/>
        <c:scaling>
          <c:orientation val="minMax"/>
          <c:max val="1.2"/>
        </c:scaling>
        <c:delete val="1"/>
        <c:axPos val="l"/>
        <c:numFmt formatCode="0.0%" sourceLinked="1"/>
        <c:majorTickMark val="none"/>
        <c:minorTickMark val="none"/>
        <c:tickLblPos val="nextTo"/>
        <c:crossAx val="-28534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098902072574869E-2"/>
          <c:y val="3.4280526109148016E-2"/>
          <c:w val="0.9554578734023419"/>
          <c:h val="0.66513103651354533"/>
        </c:manualLayout>
      </c:layout>
      <c:barChart>
        <c:barDir val="col"/>
        <c:grouping val="stacked"/>
        <c:varyColors val="0"/>
        <c:ser>
          <c:idx val="0"/>
          <c:order val="0"/>
          <c:tx>
            <c:v> 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'T15'!$P$23:$P$33</c:f>
              <c:numCache>
                <c:formatCode>0.0%</c:formatCode>
                <c:ptCount val="11"/>
                <c:pt idx="0">
                  <c:v>0.55900000000000016</c:v>
                </c:pt>
                <c:pt idx="1">
                  <c:v>0.10200000000000009</c:v>
                </c:pt>
                <c:pt idx="2">
                  <c:v>0.22199999999999998</c:v>
                </c:pt>
                <c:pt idx="3">
                  <c:v>0.59400000000000008</c:v>
                </c:pt>
                <c:pt idx="4">
                  <c:v>0.55900000000000016</c:v>
                </c:pt>
                <c:pt idx="5">
                  <c:v>0.2240000000000002</c:v>
                </c:pt>
                <c:pt idx="6">
                  <c:v>0.29800000000000004</c:v>
                </c:pt>
                <c:pt idx="7">
                  <c:v>0.4780000000000002</c:v>
                </c:pt>
                <c:pt idx="8">
                  <c:v>0.51200000000000001</c:v>
                </c:pt>
                <c:pt idx="9">
                  <c:v>0.254</c:v>
                </c:pt>
                <c:pt idx="10">
                  <c:v>0.42400000000000015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A7-4AF7-B005-1E6E8D4BAF6E}"/>
            </c:ext>
          </c:extLst>
        </c:ser>
        <c:ser>
          <c:idx val="1"/>
          <c:order val="1"/>
          <c:tx>
            <c:strRef>
              <c:f>'T15'!$Q$22</c:f>
              <c:strCache>
                <c:ptCount val="1"/>
                <c:pt idx="0">
                  <c:v>Muy deficiente</c:v>
                </c:pt>
              </c:strCache>
            </c:strRef>
          </c:tx>
          <c:spPr>
            <a:solidFill>
              <a:srgbClr val="E10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FA7-4AF7-B005-1E6E8D4BAF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8582218388034651E-2"/>
                  <c:y val="-1.01091227318188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4B4B4B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FA7-4AF7-B005-1E6E8D4BAF6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FA7-4AF7-B005-1E6E8D4BAF6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'T15'!$Q$23:$Q$33</c:f>
              <c:numCache>
                <c:formatCode>0.0%</c:formatCode>
                <c:ptCount val="11"/>
                <c:pt idx="0">
                  <c:v>4.1322314049586778E-3</c:v>
                </c:pt>
                <c:pt idx="1">
                  <c:v>0.12603305785123967</c:v>
                </c:pt>
                <c:pt idx="2">
                  <c:v>1.6528925619834711E-2</c:v>
                </c:pt>
                <c:pt idx="3">
                  <c:v>2.0661157024793389E-3</c:v>
                </c:pt>
                <c:pt idx="4">
                  <c:v>6.1983471074380167E-3</c:v>
                </c:pt>
                <c:pt idx="5">
                  <c:v>0.11293634496919917</c:v>
                </c:pt>
                <c:pt idx="6">
                  <c:v>0.10472279260780287</c:v>
                </c:pt>
                <c:pt idx="7">
                  <c:v>5.9793814432989693E-2</c:v>
                </c:pt>
                <c:pt idx="8">
                  <c:v>4.3209876543209874E-2</c:v>
                </c:pt>
                <c:pt idx="9">
                  <c:v>9.1093117408906882E-2</c:v>
                </c:pt>
                <c:pt idx="10">
                  <c:v>4.4534412955465584E-2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A7-4AF7-B005-1E6E8D4BAF6E}"/>
            </c:ext>
          </c:extLst>
        </c:ser>
        <c:ser>
          <c:idx val="2"/>
          <c:order val="2"/>
          <c:tx>
            <c:strRef>
              <c:f>'T15'!$R$22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rgbClr val="EAB92E"/>
            </a:solidFill>
            <a:ln>
              <a:noFill/>
            </a:ln>
            <a:effectLst/>
          </c:spPr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51633986928106E-3"/>
                  <c:y val="-1.5893698468786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'T15'!$R$23:$R$33</c:f>
              <c:numCache>
                <c:formatCode>0.0%</c:formatCode>
                <c:ptCount val="11"/>
                <c:pt idx="0">
                  <c:v>3.71900826446281E-2</c:v>
                </c:pt>
                <c:pt idx="1">
                  <c:v>0.37190082644628097</c:v>
                </c:pt>
                <c:pt idx="2">
                  <c:v>0.36157024793388431</c:v>
                </c:pt>
                <c:pt idx="3">
                  <c:v>4.1322314049586778E-3</c:v>
                </c:pt>
                <c:pt idx="4">
                  <c:v>3.5123966942148761E-2</c:v>
                </c:pt>
                <c:pt idx="5">
                  <c:v>0.26283367556468173</c:v>
                </c:pt>
                <c:pt idx="6">
                  <c:v>0.1971252566735113</c:v>
                </c:pt>
                <c:pt idx="7">
                  <c:v>6.1855670103092786E-2</c:v>
                </c:pt>
                <c:pt idx="8">
                  <c:v>4.5267489711934158E-2</c:v>
                </c:pt>
                <c:pt idx="9">
                  <c:v>0.25506072874493929</c:v>
                </c:pt>
                <c:pt idx="10">
                  <c:v>0.13157894736842105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A7-4AF7-B005-1E6E8D4BAF6E}"/>
            </c:ext>
          </c:extLst>
        </c:ser>
        <c:ser>
          <c:idx val="3"/>
          <c:order val="3"/>
          <c:tx>
            <c:strRef>
              <c:f>'T15'!$S$22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00A84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'T15'!$S$23:$S$33</c:f>
              <c:numCache>
                <c:formatCode>0.0%</c:formatCode>
                <c:ptCount val="11"/>
                <c:pt idx="0">
                  <c:v>0.6074380165289256</c:v>
                </c:pt>
                <c:pt idx="1">
                  <c:v>0.42148760330578511</c:v>
                </c:pt>
                <c:pt idx="2">
                  <c:v>0.53099173553719003</c:v>
                </c:pt>
                <c:pt idx="3">
                  <c:v>0.39049586776859502</c:v>
                </c:pt>
                <c:pt idx="4">
                  <c:v>0.44008264462809915</c:v>
                </c:pt>
                <c:pt idx="5">
                  <c:v>0.42299794661190965</c:v>
                </c:pt>
                <c:pt idx="6">
                  <c:v>0.30184804928131415</c:v>
                </c:pt>
                <c:pt idx="7">
                  <c:v>0.2</c:v>
                </c:pt>
                <c:pt idx="8">
                  <c:v>0.15226337448559671</c:v>
                </c:pt>
                <c:pt idx="9">
                  <c:v>0.44534412955465585</c:v>
                </c:pt>
                <c:pt idx="10">
                  <c:v>0.57692307692307687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A7-4AF7-B005-1E6E8D4BAF6E}"/>
            </c:ext>
          </c:extLst>
        </c:ser>
        <c:ser>
          <c:idx val="4"/>
          <c:order val="4"/>
          <c:tx>
            <c:strRef>
              <c:f>'T15'!$T$22</c:f>
              <c:strCache>
                <c:ptCount val="1"/>
                <c:pt idx="0">
                  <c:v>Destacado</c:v>
                </c:pt>
              </c:strCache>
            </c:strRef>
          </c:tx>
          <c:spPr>
            <a:solidFill>
              <a:srgbClr val="00763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'T15'!$T$23:$T$33</c:f>
              <c:numCache>
                <c:formatCode>0.0%</c:formatCode>
                <c:ptCount val="11"/>
                <c:pt idx="0">
                  <c:v>0.3512396694214876</c:v>
                </c:pt>
                <c:pt idx="1">
                  <c:v>8.057851239669421E-2</c:v>
                </c:pt>
                <c:pt idx="2">
                  <c:v>9.0909090909090912E-2</c:v>
                </c:pt>
                <c:pt idx="3">
                  <c:v>0.60330578512396693</c:v>
                </c:pt>
                <c:pt idx="4">
                  <c:v>0.51859504132231404</c:v>
                </c:pt>
                <c:pt idx="5">
                  <c:v>0.20123203285420946</c:v>
                </c:pt>
                <c:pt idx="6">
                  <c:v>0.39630390143737165</c:v>
                </c:pt>
                <c:pt idx="7">
                  <c:v>0.67835051546391756</c:v>
                </c:pt>
                <c:pt idx="8">
                  <c:v>0.7592592592592593</c:v>
                </c:pt>
                <c:pt idx="9">
                  <c:v>0.20850202429149797</c:v>
                </c:pt>
                <c:pt idx="10">
                  <c:v>0.24696356275303644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A7-4AF7-B005-1E6E8D4BAF6E}"/>
            </c:ext>
          </c:extLst>
        </c:ser>
        <c:ser>
          <c:idx val="5"/>
          <c:order val="5"/>
          <c:tx>
            <c:v> </c:v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multiLvlStrRef>
              <c:f>'T15'!$N$23:$O$33</c:f>
              <c:multiLvlStrCache>
                <c:ptCount val="11"/>
                <c:lvl>
                  <c:pt idx="0">
                    <c:v>Involucra activamente a los niños y las niñas en el proceso de aprendizaje.</c:v>
                  </c:pt>
                  <c:pt idx="1">
                    <c:v>Promueve el razonamiento, la creatividad y/o el pensamiento crítico.</c:v>
                  </c:pt>
                  <c:pt idx="2">
                    <c:v>Evalúa el progreso de los aprendizajes para retroalimentar a los niños y las niñas y adecuar su enseñanza.</c:v>
                  </c:pt>
                  <c:pt idx="3">
                    <c:v>Propicia un ambiente de respeto y proximidad.</c:v>
                  </c:pt>
                  <c:pt idx="4">
                    <c:v>Regula positivamente el comportamiento de los niños y las niñas.</c:v>
                  </c:pt>
                  <c:pt idx="5">
                    <c:v>Gestiona el espacio del aula para favorecer el aprendizaje y bienestar de los niños y las niñas.</c:v>
                  </c:pt>
                  <c:pt idx="6">
                    <c:v>Gestiona los materiales del aula para favorecer el aprendizaje y bienestar de los niños y las niñas.</c:v>
                  </c:pt>
                  <c:pt idx="7">
                    <c:v>Se comunica en forma satisfactoria con las familias.</c:v>
                  </c:pt>
                  <c:pt idx="8">
                    <c:v>Conoce y atiende satisfactoriamente las necesidades de los niños y las niñas.</c:v>
                  </c:pt>
                  <c:pt idx="9">
                    <c:v>Planifica el proceso de enseñanza y aprendizaje</c:v>
                  </c:pt>
                  <c:pt idx="10">
                    <c:v>Cumple con responsabilidad y compromiso su rol dentro de la comunidad educativa</c:v>
                  </c:pt>
                </c:lvl>
                <c:lvl>
                  <c:pt idx="0">
                    <c:v>Rúbricas de observación de aula</c:v>
                  </c:pt>
                  <c:pt idx="5">
                    <c:v>Pauta de observación de la gestión del espacio y materiales en el aula</c:v>
                  </c:pt>
                  <c:pt idx="7">
                    <c:v>Encuesta a las familias</c:v>
                  </c:pt>
                  <c:pt idx="9">
                    <c:v>Pauta de valoración basada en evidencia</c:v>
                  </c:pt>
                </c:lvl>
              </c:multiLvlStrCache>
            </c:multiLvlStrRef>
          </c:cat>
          <c:val>
            <c:numRef>
              <c:f>'T15'!$U$23:$U$33</c:f>
              <c:numCache>
                <c:formatCode>0.0%</c:formatCode>
                <c:ptCount val="11"/>
                <c:pt idx="0">
                  <c:v>4.1000000000000002E-2</c:v>
                </c:pt>
                <c:pt idx="1">
                  <c:v>0.49800000000000005</c:v>
                </c:pt>
                <c:pt idx="2">
                  <c:v>0.378</c:v>
                </c:pt>
                <c:pt idx="3">
                  <c:v>6.0000000000000001E-3</c:v>
                </c:pt>
                <c:pt idx="4">
                  <c:v>4.1000000000000002E-2</c:v>
                </c:pt>
                <c:pt idx="5">
                  <c:v>0.376</c:v>
                </c:pt>
                <c:pt idx="6">
                  <c:v>0.30199999999999999</c:v>
                </c:pt>
                <c:pt idx="7">
                  <c:v>0.122</c:v>
                </c:pt>
                <c:pt idx="8">
                  <c:v>8.7999999999999995E-2</c:v>
                </c:pt>
                <c:pt idx="9">
                  <c:v>0.34599999999999997</c:v>
                </c:pt>
                <c:pt idx="10">
                  <c:v>0.17599999999999999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FA7-4AF7-B005-1E6E8D4BA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285347456"/>
        <c:axId val="-285333856"/>
      </c:barChart>
      <c:catAx>
        <c:axId val="-2853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285333856"/>
        <c:crosses val="autoZero"/>
        <c:auto val="1"/>
        <c:lblAlgn val="ctr"/>
        <c:lblOffset val="100"/>
        <c:noMultiLvlLbl val="0"/>
      </c:catAx>
      <c:valAx>
        <c:axId val="-285333856"/>
        <c:scaling>
          <c:orientation val="minMax"/>
          <c:max val="1.6"/>
        </c:scaling>
        <c:delete val="1"/>
        <c:axPos val="l"/>
        <c:numFmt formatCode="0.0%" sourceLinked="1"/>
        <c:majorTickMark val="out"/>
        <c:minorTickMark val="none"/>
        <c:tickLblPos val="nextTo"/>
        <c:crossAx val="-28534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1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AB92E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A84C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635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legendEntry>
      <c:layout>
        <c:manualLayout>
          <c:xMode val="edge"/>
          <c:yMode val="edge"/>
          <c:x val="0.33201918984830847"/>
          <c:y val="0.94947349621374477"/>
          <c:w val="0.34065026520839958"/>
          <c:h val="3.6917416773824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13</xdr:row>
      <xdr:rowOff>95250</xdr:rowOff>
    </xdr:from>
    <xdr:to>
      <xdr:col>6</xdr:col>
      <xdr:colOff>104962</xdr:colOff>
      <xdr:row>34</xdr:row>
      <xdr:rowOff>169950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0.11617</cdr:x>
      <cdr:y>0.64171</cdr:y>
    </cdr:from>
    <cdr:to>
      <cdr:x>0.8861</cdr:x>
      <cdr:y>0.64171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485775" y="3193802"/>
          <a:ext cx="32194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13</xdr:row>
      <xdr:rowOff>57150</xdr:rowOff>
    </xdr:from>
    <xdr:to>
      <xdr:col>7</xdr:col>
      <xdr:colOff>292800</xdr:colOff>
      <xdr:row>35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0.01932</cdr:x>
      <cdr:y>0.6863</cdr:y>
    </cdr:from>
    <cdr:to>
      <cdr:x>0.984</cdr:x>
      <cdr:y>0.6863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117563" y="2941634"/>
          <a:ext cx="586911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47624</xdr:rowOff>
    </xdr:from>
    <xdr:to>
      <xdr:col>4</xdr:col>
      <xdr:colOff>0</xdr:colOff>
      <xdr:row>40</xdr:row>
      <xdr:rowOff>152399</xdr:rowOff>
    </xdr:to>
    <xdr:grpSp>
      <xdr:nvGrpSpPr>
        <xdr:cNvPr id="2" name="Grupo 1"/>
        <xdr:cNvGrpSpPr/>
      </xdr:nvGrpSpPr>
      <xdr:grpSpPr>
        <a:xfrm>
          <a:off x="523875" y="4057649"/>
          <a:ext cx="4267200" cy="5248275"/>
          <a:chOff x="523875" y="4057649"/>
          <a:chExt cx="4267200" cy="5248275"/>
        </a:xfrm>
      </xdr:grpSpPr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523875" y="4057649"/>
          <a:ext cx="4267200" cy="5248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xmlns="" id="{CF63E21B-F35A-416B-831C-C4D8721F2D68}"/>
              </a:ext>
            </a:extLst>
          </xdr:cNvPr>
          <xdr:cNvCxnSpPr/>
        </xdr:nvCxnSpPr>
        <xdr:spPr>
          <a:xfrm>
            <a:off x="876300" y="7044200"/>
            <a:ext cx="3514725" cy="0"/>
          </a:xfrm>
          <a:prstGeom prst="line">
            <a:avLst/>
          </a:prstGeom>
          <a:ln w="9525"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</xdr:row>
      <xdr:rowOff>66675</xdr:rowOff>
    </xdr:from>
    <xdr:to>
      <xdr:col>7</xdr:col>
      <xdr:colOff>166875</xdr:colOff>
      <xdr:row>34</xdr:row>
      <xdr:rowOff>66075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0.02389</cdr:x>
      <cdr:y>0.62027</cdr:y>
    </cdr:from>
    <cdr:to>
      <cdr:x>0.9829</cdr:x>
      <cdr:y>0.62027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147802" y="2599183"/>
          <a:ext cx="593308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19</xdr:row>
      <xdr:rowOff>95250</xdr:rowOff>
    </xdr:from>
    <xdr:to>
      <xdr:col>10</xdr:col>
      <xdr:colOff>819150</xdr:colOff>
      <xdr:row>48</xdr:row>
      <xdr:rowOff>169950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0.02164</cdr:x>
      <cdr:y>0.44848</cdr:y>
    </cdr:from>
    <cdr:to>
      <cdr:x>0.98065</cdr:x>
      <cdr:y>0.44848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234453" y="1827663"/>
          <a:ext cx="1039057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0.02076</cdr:x>
      <cdr:y>0.46251</cdr:y>
    </cdr:from>
    <cdr:to>
      <cdr:x>0.97977</cdr:x>
      <cdr:y>0.46251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127034" y="1884813"/>
          <a:ext cx="5869142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19</xdr:row>
      <xdr:rowOff>47625</xdr:rowOff>
    </xdr:from>
    <xdr:to>
      <xdr:col>6</xdr:col>
      <xdr:colOff>216600</xdr:colOff>
      <xdr:row>47</xdr:row>
      <xdr:rowOff>221625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0.02012</cdr:x>
      <cdr:y>0.50091</cdr:y>
    </cdr:from>
    <cdr:to>
      <cdr:x>0.98146</cdr:x>
      <cdr:y>0.50091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122410" y="2759028"/>
          <a:ext cx="584879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66675</xdr:rowOff>
    </xdr:from>
    <xdr:to>
      <xdr:col>3</xdr:col>
      <xdr:colOff>704851</xdr:colOff>
      <xdr:row>42</xdr:row>
      <xdr:rowOff>295275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0.13034</cdr:x>
      <cdr:y>0.50649</cdr:y>
    </cdr:from>
    <cdr:to>
      <cdr:x>0.89744</cdr:x>
      <cdr:y>0.50649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581024" y="2789725"/>
          <a:ext cx="3419475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13</xdr:row>
      <xdr:rowOff>47625</xdr:rowOff>
    </xdr:from>
    <xdr:to>
      <xdr:col>6</xdr:col>
      <xdr:colOff>540450</xdr:colOff>
      <xdr:row>36</xdr:row>
      <xdr:rowOff>123825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0.02402</cdr:x>
      <cdr:y>0.47469</cdr:y>
    </cdr:from>
    <cdr:to>
      <cdr:x>0.9887</cdr:x>
      <cdr:y>0.47469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xmlns="" id="{CF63E21B-F35A-416B-831C-C4D8721F2D68}"/>
            </a:ext>
          </a:extLst>
        </cdr:cNvPr>
        <cdr:cNvCxnSpPr/>
      </cdr:nvCxnSpPr>
      <cdr:spPr>
        <a:xfrm xmlns:a="http://schemas.openxmlformats.org/drawingml/2006/main">
          <a:off x="146152" y="2084844"/>
          <a:ext cx="5869113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85725</xdr:rowOff>
    </xdr:from>
    <xdr:to>
      <xdr:col>4</xdr:col>
      <xdr:colOff>0</xdr:colOff>
      <xdr:row>38</xdr:row>
      <xdr:rowOff>109725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P29"/>
  <sheetViews>
    <sheetView showGridLines="0" tabSelected="1" zoomScaleNormal="100" workbookViewId="0">
      <selection activeCell="B16" sqref="B16"/>
    </sheetView>
  </sheetViews>
  <sheetFormatPr baseColWidth="10" defaultColWidth="11.42578125" defaultRowHeight="15" x14ac:dyDescent="0.25"/>
  <cols>
    <col min="1" max="1" width="7.7109375" style="1" customWidth="1"/>
    <col min="2" max="2" width="15.42578125" style="1" customWidth="1"/>
    <col min="3" max="3" width="11.140625" style="1" customWidth="1"/>
    <col min="4" max="4" width="14.42578125" style="1" customWidth="1"/>
    <col min="5" max="5" width="11.140625" style="1" customWidth="1"/>
    <col min="6" max="8" width="11.85546875" style="1" customWidth="1"/>
    <col min="9" max="9" width="13.7109375" style="1" customWidth="1"/>
    <col min="10" max="10" width="12.7109375" style="1" customWidth="1"/>
    <col min="11" max="16384" width="11.42578125" style="1"/>
  </cols>
  <sheetData>
    <row r="1" spans="2:16" x14ac:dyDescent="0.25">
      <c r="B1" s="72" t="s">
        <v>58</v>
      </c>
      <c r="C1" s="35"/>
      <c r="D1" s="35"/>
      <c r="E1" s="36"/>
      <c r="F1" s="36"/>
      <c r="G1" s="36"/>
      <c r="H1" s="36"/>
      <c r="I1" s="36"/>
      <c r="J1" s="36"/>
    </row>
    <row r="2" spans="2:16" x14ac:dyDescent="0.25">
      <c r="B2" s="73" t="s">
        <v>124</v>
      </c>
      <c r="C2" s="36"/>
      <c r="D2" s="36"/>
      <c r="E2" s="36"/>
      <c r="F2" s="36"/>
      <c r="G2" s="36"/>
      <c r="H2" s="36"/>
      <c r="I2" s="36"/>
      <c r="J2" s="36"/>
    </row>
    <row r="3" spans="2:16" ht="24.95" customHeight="1" x14ac:dyDescent="0.25">
      <c r="B3" s="197" t="s">
        <v>0</v>
      </c>
      <c r="C3" s="197" t="s">
        <v>59</v>
      </c>
      <c r="D3" s="197" t="s">
        <v>9</v>
      </c>
      <c r="E3" s="197" t="s">
        <v>103</v>
      </c>
      <c r="F3" s="198" t="s">
        <v>60</v>
      </c>
      <c r="G3" s="198"/>
      <c r="H3" s="198"/>
      <c r="I3" s="198"/>
      <c r="J3" s="197" t="s">
        <v>106</v>
      </c>
    </row>
    <row r="4" spans="2:16" ht="30" customHeight="1" x14ac:dyDescent="0.25">
      <c r="B4" s="197"/>
      <c r="C4" s="197"/>
      <c r="D4" s="197"/>
      <c r="E4" s="197"/>
      <c r="F4" s="188" t="s">
        <v>2</v>
      </c>
      <c r="G4" s="188" t="s">
        <v>107</v>
      </c>
      <c r="H4" s="188" t="s">
        <v>1</v>
      </c>
      <c r="I4" s="188" t="s">
        <v>108</v>
      </c>
      <c r="J4" s="197"/>
    </row>
    <row r="5" spans="2:16" ht="24.95" customHeight="1" x14ac:dyDescent="0.25">
      <c r="B5" s="190" t="s">
        <v>3</v>
      </c>
      <c r="C5" s="191">
        <f>SUM(C6:C7)</f>
        <v>17</v>
      </c>
      <c r="D5" s="191">
        <f>SUM(D6:D7)</f>
        <v>17</v>
      </c>
      <c r="E5" s="192">
        <f t="shared" ref="E5:E11" si="0">D5/C5</f>
        <v>1</v>
      </c>
      <c r="F5" s="191">
        <f>SUM(F6:F7)</f>
        <v>16</v>
      </c>
      <c r="G5" s="192">
        <f t="shared" ref="G5:G11" si="1">F5/D5</f>
        <v>0.94117647058823528</v>
      </c>
      <c r="H5" s="191">
        <f>SUM(H6:H7)</f>
        <v>1</v>
      </c>
      <c r="I5" s="192">
        <f t="shared" ref="I5:I11" si="2">1-G5</f>
        <v>5.8823529411764719E-2</v>
      </c>
      <c r="J5" s="191">
        <f>SUM(J6:J7)</f>
        <v>0</v>
      </c>
      <c r="L5" s="63"/>
      <c r="N5" s="63"/>
      <c r="P5" s="63"/>
    </row>
    <row r="6" spans="2:16" ht="24.95" customHeight="1" x14ac:dyDescent="0.25">
      <c r="B6" s="74" t="s">
        <v>4</v>
      </c>
      <c r="C6" s="82">
        <f>D6+J6</f>
        <v>1</v>
      </c>
      <c r="D6" s="82">
        <f>F6+H6</f>
        <v>1</v>
      </c>
      <c r="E6" s="83">
        <f t="shared" si="0"/>
        <v>1</v>
      </c>
      <c r="F6" s="82">
        <v>0</v>
      </c>
      <c r="G6" s="83">
        <f t="shared" si="1"/>
        <v>0</v>
      </c>
      <c r="H6" s="82">
        <v>1</v>
      </c>
      <c r="I6" s="83">
        <f t="shared" si="2"/>
        <v>1</v>
      </c>
      <c r="J6" s="82">
        <v>0</v>
      </c>
      <c r="L6" s="63"/>
      <c r="N6" s="63"/>
      <c r="P6" s="63"/>
    </row>
    <row r="7" spans="2:16" ht="24.95" customHeight="1" x14ac:dyDescent="0.25">
      <c r="B7" s="74" t="s">
        <v>5</v>
      </c>
      <c r="C7" s="82">
        <f>D7+J7</f>
        <v>16</v>
      </c>
      <c r="D7" s="82">
        <f>F7+H7</f>
        <v>16</v>
      </c>
      <c r="E7" s="83">
        <f t="shared" si="0"/>
        <v>1</v>
      </c>
      <c r="F7" s="82">
        <v>16</v>
      </c>
      <c r="G7" s="83">
        <f t="shared" si="1"/>
        <v>1</v>
      </c>
      <c r="H7" s="82">
        <v>0</v>
      </c>
      <c r="I7" s="83">
        <f t="shared" si="2"/>
        <v>0</v>
      </c>
      <c r="J7" s="82">
        <v>0</v>
      </c>
      <c r="L7" s="63"/>
      <c r="N7" s="63"/>
      <c r="P7" s="63"/>
    </row>
    <row r="8" spans="2:16" ht="24.95" customHeight="1" x14ac:dyDescent="0.25">
      <c r="B8" s="193" t="s">
        <v>6</v>
      </c>
      <c r="C8" s="194">
        <f>SUM(C9:C10)</f>
        <v>669</v>
      </c>
      <c r="D8" s="194">
        <f>SUM(D9:D10)</f>
        <v>511</v>
      </c>
      <c r="E8" s="195">
        <f t="shared" si="0"/>
        <v>0.76382660687593418</v>
      </c>
      <c r="F8" s="194">
        <f>SUM(F9:F10)</f>
        <v>423</v>
      </c>
      <c r="G8" s="195">
        <f t="shared" si="1"/>
        <v>0.82778864970645794</v>
      </c>
      <c r="H8" s="194">
        <f>SUM(H9:H10)</f>
        <v>88</v>
      </c>
      <c r="I8" s="195">
        <f t="shared" si="2"/>
        <v>0.17221135029354206</v>
      </c>
      <c r="J8" s="194">
        <f>SUM(J9:J10)</f>
        <v>158</v>
      </c>
      <c r="L8" s="63"/>
      <c r="N8" s="63"/>
      <c r="P8" s="63"/>
    </row>
    <row r="9" spans="2:16" ht="24.95" customHeight="1" x14ac:dyDescent="0.25">
      <c r="B9" s="74" t="s">
        <v>4</v>
      </c>
      <c r="C9" s="82">
        <f>D9+J9</f>
        <v>271</v>
      </c>
      <c r="D9" s="82">
        <f>F9+H9</f>
        <v>229</v>
      </c>
      <c r="E9" s="83">
        <f t="shared" si="0"/>
        <v>0.84501845018450183</v>
      </c>
      <c r="F9" s="82">
        <v>187</v>
      </c>
      <c r="G9" s="83">
        <f t="shared" si="1"/>
        <v>0.81659388646288211</v>
      </c>
      <c r="H9" s="82">
        <v>42</v>
      </c>
      <c r="I9" s="83">
        <f t="shared" si="2"/>
        <v>0.18340611353711789</v>
      </c>
      <c r="J9" s="82">
        <v>42</v>
      </c>
      <c r="L9" s="63"/>
      <c r="N9" s="63"/>
      <c r="P9" s="63"/>
    </row>
    <row r="10" spans="2:16" ht="24.95" customHeight="1" x14ac:dyDescent="0.25">
      <c r="B10" s="74" t="s">
        <v>5</v>
      </c>
      <c r="C10" s="82">
        <f>D10+J10</f>
        <v>398</v>
      </c>
      <c r="D10" s="82">
        <f>F10+H10</f>
        <v>282</v>
      </c>
      <c r="E10" s="83">
        <f t="shared" si="0"/>
        <v>0.70854271356783916</v>
      </c>
      <c r="F10" s="82">
        <v>236</v>
      </c>
      <c r="G10" s="83">
        <f t="shared" si="1"/>
        <v>0.83687943262411346</v>
      </c>
      <c r="H10" s="82">
        <v>46</v>
      </c>
      <c r="I10" s="83">
        <f t="shared" si="2"/>
        <v>0.16312056737588654</v>
      </c>
      <c r="J10" s="82">
        <v>116</v>
      </c>
      <c r="L10" s="63"/>
      <c r="N10" s="63"/>
      <c r="P10" s="63"/>
    </row>
    <row r="11" spans="2:16" ht="24.95" customHeight="1" x14ac:dyDescent="0.25">
      <c r="B11" s="180" t="s">
        <v>7</v>
      </c>
      <c r="C11" s="181">
        <f>SUM(C8+C5)</f>
        <v>686</v>
      </c>
      <c r="D11" s="181">
        <f>SUM(D8+D5)</f>
        <v>528</v>
      </c>
      <c r="E11" s="182">
        <f t="shared" si="0"/>
        <v>0.76967930029154519</v>
      </c>
      <c r="F11" s="181">
        <f>SUM(F8+F5)</f>
        <v>439</v>
      </c>
      <c r="G11" s="182">
        <f t="shared" si="1"/>
        <v>0.83143939393939392</v>
      </c>
      <c r="H11" s="181">
        <f>SUM(H8+H5)</f>
        <v>89</v>
      </c>
      <c r="I11" s="182">
        <f t="shared" si="2"/>
        <v>0.16856060606060608</v>
      </c>
      <c r="J11" s="181">
        <f>SUM(J8+J5)</f>
        <v>158</v>
      </c>
      <c r="L11" s="63"/>
      <c r="N11" s="63"/>
      <c r="P11" s="63"/>
    </row>
    <row r="12" spans="2:16" ht="12" customHeight="1" x14ac:dyDescent="0.25">
      <c r="B12" s="37" t="s">
        <v>61</v>
      </c>
      <c r="C12" s="38"/>
      <c r="D12" s="36"/>
      <c r="E12" s="36"/>
      <c r="F12" s="36"/>
      <c r="G12" s="36"/>
      <c r="H12" s="36"/>
      <c r="I12" s="36"/>
      <c r="J12" s="36"/>
    </row>
    <row r="13" spans="2:16" ht="12" customHeight="1" x14ac:dyDescent="0.25">
      <c r="B13" s="37" t="s">
        <v>62</v>
      </c>
      <c r="C13" s="38"/>
      <c r="D13" s="36"/>
      <c r="E13" s="36"/>
      <c r="F13" s="36"/>
      <c r="G13" s="36"/>
      <c r="H13" s="36"/>
      <c r="I13" s="36"/>
      <c r="J13" s="36"/>
    </row>
    <row r="14" spans="2:16" ht="12" customHeight="1" x14ac:dyDescent="0.25">
      <c r="B14" s="37" t="s">
        <v>63</v>
      </c>
      <c r="C14" s="38"/>
      <c r="D14" s="36"/>
      <c r="E14" s="36"/>
      <c r="F14" s="36"/>
      <c r="G14" s="36"/>
      <c r="H14" s="36"/>
      <c r="I14" s="36"/>
      <c r="J14" s="36"/>
    </row>
    <row r="15" spans="2:16" ht="24" customHeight="1" x14ac:dyDescent="0.25">
      <c r="B15" s="196" t="s">
        <v>148</v>
      </c>
      <c r="C15" s="196"/>
      <c r="D15" s="196"/>
      <c r="E15" s="196"/>
      <c r="F15" s="196"/>
      <c r="G15" s="196"/>
      <c r="H15" s="196"/>
      <c r="I15" s="196"/>
      <c r="J15" s="196"/>
      <c r="K15" s="33"/>
    </row>
    <row r="16" spans="2:16" ht="12" customHeight="1" x14ac:dyDescent="0.25">
      <c r="B16" s="39" t="s">
        <v>102</v>
      </c>
      <c r="C16" s="36"/>
      <c r="D16" s="36"/>
      <c r="E16" s="36"/>
      <c r="F16" s="36"/>
      <c r="G16" s="36"/>
      <c r="H16" s="36"/>
      <c r="I16" s="36"/>
      <c r="J16" s="36"/>
    </row>
    <row r="18" spans="2:12" x14ac:dyDescent="0.25">
      <c r="D18" s="138"/>
      <c r="E18" s="2"/>
    </row>
    <row r="19" spans="2:12" x14ac:dyDescent="0.25">
      <c r="D19" s="138"/>
    </row>
    <row r="20" spans="2:12" x14ac:dyDescent="0.25">
      <c r="B20" s="75"/>
      <c r="E20" s="2"/>
    </row>
    <row r="21" spans="2:12" x14ac:dyDescent="0.25">
      <c r="B21" s="75"/>
      <c r="E21" s="2"/>
    </row>
    <row r="22" spans="2:12" x14ac:dyDescent="0.25">
      <c r="B22" s="75"/>
      <c r="E22" s="2"/>
    </row>
    <row r="23" spans="2:12" x14ac:dyDescent="0.25">
      <c r="B23" s="75"/>
      <c r="E23" s="2"/>
    </row>
    <row r="24" spans="2:12" x14ac:dyDescent="0.25">
      <c r="B24" s="77"/>
      <c r="C24" s="40"/>
      <c r="E24" s="76"/>
      <c r="F24" s="40"/>
      <c r="G24" s="40"/>
      <c r="H24" s="40"/>
      <c r="I24" s="40"/>
      <c r="J24" s="40"/>
      <c r="K24" s="40"/>
      <c r="L24" s="40"/>
    </row>
    <row r="25" spans="2:12" x14ac:dyDescent="0.25">
      <c r="B25" s="77"/>
      <c r="C25" s="40"/>
      <c r="E25" s="76"/>
      <c r="F25" s="40"/>
      <c r="G25" s="40"/>
      <c r="H25" s="40"/>
      <c r="I25" s="40"/>
      <c r="J25" s="40"/>
      <c r="K25" s="40"/>
      <c r="L25" s="40"/>
    </row>
    <row r="26" spans="2:12" x14ac:dyDescent="0.25">
      <c r="B26" s="77"/>
      <c r="C26" s="40"/>
      <c r="E26" s="2"/>
    </row>
    <row r="27" spans="2:12" x14ac:dyDescent="0.25">
      <c r="B27" s="77"/>
      <c r="E27" s="2"/>
      <c r="G27" s="40"/>
      <c r="H27" s="40"/>
      <c r="I27" s="40"/>
      <c r="J27" s="40"/>
    </row>
    <row r="28" spans="2:12" x14ac:dyDescent="0.25">
      <c r="B28" s="77"/>
      <c r="G28" s="40"/>
      <c r="H28" s="40"/>
      <c r="I28" s="40"/>
      <c r="J28" s="40"/>
    </row>
    <row r="29" spans="2:12" x14ac:dyDescent="0.25">
      <c r="B29" s="78"/>
    </row>
  </sheetData>
  <sheetProtection algorithmName="SHA-512" hashValue="QoUEWU/gOjAWBUIPyv8OVUm/aXViVwH0etO1A1M2IIFyTl3Gdf+id50k/N6/yg3p2jMhc/MeAgipvxL+S2kX1g==" saltValue="CUs7igIBCHY7Qi6tfVRECA==" spinCount="100000" sheet="1" objects="1" scenarios="1"/>
  <mergeCells count="7">
    <mergeCell ref="B15:J15"/>
    <mergeCell ref="J3:J4"/>
    <mergeCell ref="B3:B4"/>
    <mergeCell ref="C3:C4"/>
    <mergeCell ref="D3:D4"/>
    <mergeCell ref="E3:E4"/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R46"/>
  <sheetViews>
    <sheetView showGridLines="0" zoomScaleNormal="100" workbookViewId="0">
      <selection activeCell="I17" sqref="I17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37.5703125" style="1" customWidth="1"/>
    <col min="4" max="8" width="10.7109375" style="1" customWidth="1"/>
    <col min="9" max="9" width="11.42578125" style="1"/>
    <col min="10" max="10" width="16.42578125" style="104" customWidth="1"/>
    <col min="11" max="11" width="16.140625" style="105" customWidth="1"/>
    <col min="12" max="15" width="6.42578125" style="105" customWidth="1"/>
    <col min="16" max="18" width="6.42578125" style="1" customWidth="1"/>
    <col min="19" max="16384" width="11.42578125" style="1"/>
  </cols>
  <sheetData>
    <row r="1" spans="2:18" x14ac:dyDescent="0.25">
      <c r="B1" s="46" t="s">
        <v>92</v>
      </c>
      <c r="C1" s="36"/>
      <c r="D1" s="36"/>
      <c r="E1" s="36"/>
      <c r="F1" s="36"/>
      <c r="G1" s="36"/>
      <c r="H1" s="36"/>
      <c r="I1" s="3"/>
      <c r="J1" s="121"/>
      <c r="P1" s="3"/>
      <c r="Q1" s="3"/>
    </row>
    <row r="2" spans="2:18" x14ac:dyDescent="0.25">
      <c r="B2" s="71" t="s">
        <v>136</v>
      </c>
      <c r="C2" s="36"/>
      <c r="D2" s="36"/>
      <c r="E2" s="36"/>
      <c r="F2" s="36"/>
      <c r="G2" s="36"/>
      <c r="H2" s="36"/>
      <c r="I2" s="3"/>
      <c r="J2" s="121"/>
      <c r="P2" s="3"/>
      <c r="Q2" s="3"/>
    </row>
    <row r="3" spans="2:18" ht="36" x14ac:dyDescent="0.25">
      <c r="B3" s="133" t="s">
        <v>49</v>
      </c>
      <c r="C3" s="137" t="s">
        <v>37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11"/>
      <c r="J3" s="108"/>
      <c r="K3" s="108"/>
      <c r="P3" s="3"/>
      <c r="Q3" s="3"/>
    </row>
    <row r="4" spans="2:18" ht="30" customHeight="1" x14ac:dyDescent="0.25">
      <c r="B4" s="206" t="s">
        <v>3</v>
      </c>
      <c r="C4" s="87" t="s">
        <v>54</v>
      </c>
      <c r="D4" s="90">
        <v>0</v>
      </c>
      <c r="E4" s="90">
        <v>0</v>
      </c>
      <c r="F4" s="90">
        <v>3</v>
      </c>
      <c r="G4" s="90">
        <v>14</v>
      </c>
      <c r="H4" s="90">
        <f t="shared" ref="H4:H7" si="0">SUM(D4:G4)</f>
        <v>17</v>
      </c>
      <c r="I4" s="10"/>
      <c r="J4" s="123"/>
      <c r="K4" s="123"/>
      <c r="P4" s="3"/>
      <c r="Q4" s="3"/>
    </row>
    <row r="5" spans="2:18" ht="30" customHeight="1" x14ac:dyDescent="0.25">
      <c r="B5" s="206"/>
      <c r="C5" s="87" t="s">
        <v>55</v>
      </c>
      <c r="D5" s="90">
        <v>0</v>
      </c>
      <c r="E5" s="90">
        <v>0</v>
      </c>
      <c r="F5" s="90">
        <v>0</v>
      </c>
      <c r="G5" s="90">
        <v>17</v>
      </c>
      <c r="H5" s="90">
        <f t="shared" si="0"/>
        <v>17</v>
      </c>
      <c r="I5" s="10"/>
      <c r="J5" s="122"/>
      <c r="K5" s="108"/>
      <c r="P5" s="3"/>
      <c r="Q5" s="3"/>
    </row>
    <row r="6" spans="2:18" ht="30" customHeight="1" x14ac:dyDescent="0.25">
      <c r="B6" s="206" t="s">
        <v>100</v>
      </c>
      <c r="C6" s="128" t="s">
        <v>54</v>
      </c>
      <c r="D6" s="129">
        <v>29</v>
      </c>
      <c r="E6" s="129">
        <v>30</v>
      </c>
      <c r="F6" s="129">
        <v>97</v>
      </c>
      <c r="G6" s="129">
        <v>329</v>
      </c>
      <c r="H6" s="129">
        <f t="shared" si="0"/>
        <v>485</v>
      </c>
      <c r="I6" s="11"/>
      <c r="J6" s="122"/>
      <c r="K6" s="108"/>
      <c r="P6" s="3"/>
      <c r="Q6" s="3"/>
    </row>
    <row r="7" spans="2:18" ht="30" customHeight="1" x14ac:dyDescent="0.25">
      <c r="B7" s="206"/>
      <c r="C7" s="128" t="s">
        <v>55</v>
      </c>
      <c r="D7" s="129">
        <v>21</v>
      </c>
      <c r="E7" s="129">
        <v>22</v>
      </c>
      <c r="F7" s="129">
        <v>74</v>
      </c>
      <c r="G7" s="129">
        <v>369</v>
      </c>
      <c r="H7" s="129">
        <f t="shared" si="0"/>
        <v>486</v>
      </c>
      <c r="I7" s="10"/>
      <c r="J7" s="122"/>
      <c r="K7" s="108"/>
      <c r="P7" s="3"/>
      <c r="Q7" s="3"/>
    </row>
    <row r="8" spans="2:18" ht="30" customHeight="1" x14ac:dyDescent="0.25">
      <c r="B8" s="205" t="s">
        <v>50</v>
      </c>
      <c r="C8" s="174" t="s">
        <v>54</v>
      </c>
      <c r="D8" s="173">
        <f t="shared" ref="D8:H9" si="1">D4+D6</f>
        <v>29</v>
      </c>
      <c r="E8" s="173">
        <f t="shared" si="1"/>
        <v>30</v>
      </c>
      <c r="F8" s="173">
        <f t="shared" si="1"/>
        <v>100</v>
      </c>
      <c r="G8" s="173">
        <f t="shared" si="1"/>
        <v>343</v>
      </c>
      <c r="H8" s="173">
        <f t="shared" si="1"/>
        <v>502</v>
      </c>
      <c r="I8" s="10"/>
      <c r="J8" s="122"/>
      <c r="K8" s="108"/>
      <c r="P8" s="3"/>
      <c r="Q8" s="3"/>
    </row>
    <row r="9" spans="2:18" ht="30" customHeight="1" x14ac:dyDescent="0.25">
      <c r="B9" s="205"/>
      <c r="C9" s="174" t="s">
        <v>55</v>
      </c>
      <c r="D9" s="173">
        <f t="shared" si="1"/>
        <v>21</v>
      </c>
      <c r="E9" s="173">
        <f t="shared" si="1"/>
        <v>22</v>
      </c>
      <c r="F9" s="173">
        <f t="shared" si="1"/>
        <v>74</v>
      </c>
      <c r="G9" s="173">
        <f t="shared" si="1"/>
        <v>386</v>
      </c>
      <c r="H9" s="173">
        <f t="shared" si="1"/>
        <v>503</v>
      </c>
      <c r="I9" s="10"/>
      <c r="J9" s="122"/>
      <c r="K9" s="108"/>
      <c r="P9" s="3"/>
      <c r="Q9" s="3"/>
    </row>
    <row r="10" spans="2:18" ht="24.95" customHeight="1" x14ac:dyDescent="0.25">
      <c r="B10" s="203" t="s">
        <v>159</v>
      </c>
      <c r="C10" s="203"/>
      <c r="D10" s="203"/>
      <c r="E10" s="203"/>
      <c r="F10" s="203"/>
      <c r="G10" s="203"/>
      <c r="H10" s="203"/>
      <c r="I10" s="3"/>
      <c r="J10" s="107"/>
      <c r="K10" s="107"/>
      <c r="L10" s="107"/>
      <c r="M10" s="107"/>
      <c r="N10" s="107"/>
      <c r="O10" s="107"/>
      <c r="P10"/>
      <c r="Q10"/>
      <c r="R10"/>
    </row>
    <row r="11" spans="2:18" ht="12" customHeight="1" x14ac:dyDescent="0.25">
      <c r="B11" s="39" t="s">
        <v>102</v>
      </c>
      <c r="C11" s="36"/>
      <c r="D11" s="36"/>
      <c r="E11" s="36"/>
      <c r="F11" s="36"/>
      <c r="G11" s="36"/>
      <c r="H11" s="36"/>
      <c r="I11" s="3"/>
      <c r="J11" s="107"/>
      <c r="K11" s="107"/>
      <c r="L11" s="107"/>
      <c r="M11" s="107"/>
      <c r="N11" s="107"/>
      <c r="O11" s="107"/>
      <c r="P11"/>
      <c r="Q11"/>
      <c r="R11"/>
    </row>
    <row r="12" spans="2:18" x14ac:dyDescent="0.25">
      <c r="B12" s="58"/>
      <c r="C12" s="36"/>
      <c r="D12" s="36"/>
      <c r="E12" s="36"/>
      <c r="F12" s="36"/>
      <c r="G12" s="36"/>
      <c r="H12" s="36"/>
      <c r="I12" s="3"/>
      <c r="J12" s="107"/>
      <c r="K12" s="107"/>
      <c r="L12" s="107"/>
      <c r="M12" s="107"/>
      <c r="N12" s="107"/>
      <c r="O12" s="107"/>
      <c r="P12"/>
      <c r="Q12"/>
      <c r="R12"/>
    </row>
    <row r="13" spans="2:18" x14ac:dyDescent="0.25">
      <c r="B13" s="46" t="s">
        <v>93</v>
      </c>
      <c r="C13" s="36"/>
      <c r="D13" s="36"/>
      <c r="E13" s="36"/>
      <c r="F13" s="36"/>
      <c r="G13" s="36"/>
      <c r="H13" s="36"/>
      <c r="I13" s="3"/>
      <c r="J13" s="107"/>
      <c r="K13" s="107"/>
      <c r="L13" s="107"/>
      <c r="M13" s="107"/>
      <c r="N13" s="107"/>
      <c r="O13" s="107"/>
      <c r="P13"/>
      <c r="Q13"/>
      <c r="R13"/>
    </row>
    <row r="14" spans="2:18" ht="30" customHeight="1" x14ac:dyDescent="0.25">
      <c r="B14" s="209" t="s">
        <v>137</v>
      </c>
      <c r="C14" s="209"/>
      <c r="D14" s="209"/>
      <c r="E14" s="209"/>
      <c r="F14" s="36"/>
      <c r="G14" s="36"/>
      <c r="H14" s="36"/>
      <c r="I14" s="3"/>
      <c r="J14" s="107"/>
      <c r="K14" s="107"/>
      <c r="L14" s="107"/>
      <c r="M14" s="107"/>
      <c r="N14" s="107"/>
      <c r="O14" s="107"/>
      <c r="P14"/>
      <c r="Q14"/>
      <c r="R14"/>
    </row>
    <row r="15" spans="2:18" x14ac:dyDescent="0.25">
      <c r="B15" s="58" t="s">
        <v>53</v>
      </c>
      <c r="C15" s="36"/>
      <c r="D15" s="36"/>
      <c r="E15" s="36"/>
      <c r="F15" s="36"/>
      <c r="G15" s="36"/>
      <c r="H15" s="36"/>
      <c r="I15" s="3"/>
      <c r="J15" s="107"/>
      <c r="K15" s="107"/>
      <c r="L15" s="107"/>
      <c r="M15" s="107"/>
      <c r="N15" s="107"/>
      <c r="O15" s="107"/>
      <c r="P15"/>
      <c r="Q15"/>
      <c r="R15"/>
    </row>
    <row r="16" spans="2:18" x14ac:dyDescent="0.25">
      <c r="B16" s="36"/>
      <c r="C16" s="36"/>
      <c r="D16" s="36"/>
      <c r="E16" s="36"/>
      <c r="F16" s="36"/>
      <c r="G16" s="36"/>
      <c r="H16" s="36"/>
      <c r="I16" s="3"/>
      <c r="J16" s="107"/>
      <c r="K16" s="107"/>
      <c r="L16" s="107"/>
      <c r="M16" s="107"/>
      <c r="N16" s="107"/>
      <c r="O16" s="107"/>
      <c r="P16"/>
      <c r="Q16"/>
      <c r="R16"/>
    </row>
    <row r="17" spans="2:18" ht="15" customHeight="1" x14ac:dyDescent="0.25">
      <c r="B17" s="36"/>
      <c r="C17" s="36"/>
      <c r="D17" s="36"/>
      <c r="E17" s="36"/>
      <c r="F17" s="36"/>
      <c r="G17" s="36"/>
      <c r="H17" s="36"/>
      <c r="I17" s="3"/>
      <c r="J17" s="227"/>
      <c r="K17" s="227"/>
      <c r="L17" s="227"/>
      <c r="M17" s="227"/>
      <c r="N17" s="227"/>
      <c r="O17" s="227"/>
      <c r="P17" s="227"/>
      <c r="Q17" s="227"/>
      <c r="R17" s="227"/>
    </row>
    <row r="18" spans="2:18" ht="15" customHeight="1" x14ac:dyDescent="0.25">
      <c r="B18" s="36"/>
      <c r="C18" s="36"/>
      <c r="D18" s="36"/>
      <c r="E18" s="36"/>
      <c r="F18" s="36"/>
      <c r="G18" s="36"/>
      <c r="H18" s="36"/>
      <c r="I18" s="3"/>
      <c r="J18" s="228"/>
      <c r="K18" s="228"/>
      <c r="L18" s="220"/>
      <c r="M18" s="220" t="s">
        <v>38</v>
      </c>
      <c r="N18" s="220" t="s">
        <v>39</v>
      </c>
      <c r="O18" s="220" t="s">
        <v>40</v>
      </c>
      <c r="P18" s="220" t="s">
        <v>41</v>
      </c>
      <c r="Q18" s="228"/>
      <c r="R18" s="228"/>
    </row>
    <row r="19" spans="2:18" x14ac:dyDescent="0.25">
      <c r="B19" s="36"/>
      <c r="C19" s="36"/>
      <c r="D19" s="36"/>
      <c r="E19" s="36"/>
      <c r="F19" s="36"/>
      <c r="G19" s="36"/>
      <c r="H19" s="36"/>
      <c r="I19" s="3"/>
      <c r="J19" s="220" t="str">
        <f>+B8</f>
        <v>Total Inicial</v>
      </c>
      <c r="K19" s="228" t="str">
        <f>+C8</f>
        <v>Se comunica en forma satisfactoria con las familias.</v>
      </c>
      <c r="L19" s="236">
        <f>R19-SUM(M19:Q19)</f>
        <v>8.2000000000000073E-2</v>
      </c>
      <c r="M19" s="237">
        <f t="shared" ref="M19:P20" si="2">D8/$H8</f>
        <v>5.7768924302788842E-2</v>
      </c>
      <c r="N19" s="237">
        <f t="shared" si="2"/>
        <v>5.9760956175298807E-2</v>
      </c>
      <c r="O19" s="237">
        <f t="shared" si="2"/>
        <v>0.19920318725099601</v>
      </c>
      <c r="P19" s="237">
        <f t="shared" si="2"/>
        <v>0.68326693227091628</v>
      </c>
      <c r="Q19" s="231">
        <v>0.11799999999999994</v>
      </c>
      <c r="R19" s="231">
        <v>1.2</v>
      </c>
    </row>
    <row r="20" spans="2:18" ht="15" customHeight="1" x14ac:dyDescent="0.25">
      <c r="B20" s="36"/>
      <c r="C20" s="36"/>
      <c r="D20" s="36"/>
      <c r="E20" s="36"/>
      <c r="F20" s="36"/>
      <c r="G20" s="36"/>
      <c r="H20" s="36"/>
      <c r="I20" s="3"/>
      <c r="J20" s="228"/>
      <c r="K20" s="228" t="str">
        <f>+C9</f>
        <v>Conoce y atiende satisfactoriamente las necesidades de los niños y las niñas.</v>
      </c>
      <c r="L20" s="236">
        <f t="shared" ref="L20:L24" si="3">R20-SUM(M20:Q20)</f>
        <v>0.11399999999999988</v>
      </c>
      <c r="M20" s="237">
        <f t="shared" si="2"/>
        <v>4.1749502982107355E-2</v>
      </c>
      <c r="N20" s="237">
        <f t="shared" si="2"/>
        <v>4.37375745526839E-2</v>
      </c>
      <c r="O20" s="237">
        <f t="shared" si="2"/>
        <v>0.14711729622266401</v>
      </c>
      <c r="P20" s="237">
        <f t="shared" si="2"/>
        <v>0.76739562624254476</v>
      </c>
      <c r="Q20" s="231">
        <v>8.5999999999999993E-2</v>
      </c>
      <c r="R20" s="231">
        <v>1.2</v>
      </c>
    </row>
    <row r="21" spans="2:18" ht="15" customHeight="1" x14ac:dyDescent="0.25">
      <c r="B21" s="36"/>
      <c r="C21" s="36"/>
      <c r="D21" s="36"/>
      <c r="E21" s="36"/>
      <c r="F21" s="36"/>
      <c r="G21" s="36"/>
      <c r="H21" s="36"/>
      <c r="I21" s="3"/>
      <c r="J21" s="228" t="str">
        <f>+B4</f>
        <v>Ciclo I (Cuna)</v>
      </c>
      <c r="K21" s="228" t="str">
        <f>+C4</f>
        <v>Se comunica en forma satisfactoria con las familias.</v>
      </c>
      <c r="L21" s="236">
        <f t="shared" si="3"/>
        <v>0.19999999999999996</v>
      </c>
      <c r="M21" s="237">
        <f t="shared" ref="M21:P24" si="4">D4/$H4</f>
        <v>0</v>
      </c>
      <c r="N21" s="237">
        <f t="shared" si="4"/>
        <v>0</v>
      </c>
      <c r="O21" s="237">
        <f t="shared" si="4"/>
        <v>0.17647058823529413</v>
      </c>
      <c r="P21" s="237">
        <f t="shared" si="4"/>
        <v>0.82352941176470584</v>
      </c>
      <c r="Q21" s="231">
        <v>0</v>
      </c>
      <c r="R21" s="231">
        <v>1.2</v>
      </c>
    </row>
    <row r="22" spans="2:18" ht="15" customHeight="1" x14ac:dyDescent="0.25">
      <c r="B22" s="36"/>
      <c r="C22" s="36"/>
      <c r="D22" s="36"/>
      <c r="E22" s="36"/>
      <c r="F22" s="36"/>
      <c r="G22" s="36"/>
      <c r="H22" s="36"/>
      <c r="I22" s="3"/>
      <c r="J22" s="228"/>
      <c r="K22" s="228" t="str">
        <f>+C5</f>
        <v>Conoce y atiende satisfactoriamente las necesidades de los niños y las niñas.</v>
      </c>
      <c r="L22" s="236">
        <f t="shared" si="3"/>
        <v>0.19999999999999996</v>
      </c>
      <c r="M22" s="237">
        <f t="shared" si="4"/>
        <v>0</v>
      </c>
      <c r="N22" s="237">
        <f t="shared" si="4"/>
        <v>0</v>
      </c>
      <c r="O22" s="237">
        <f t="shared" si="4"/>
        <v>0</v>
      </c>
      <c r="P22" s="237">
        <f t="shared" si="4"/>
        <v>1</v>
      </c>
      <c r="Q22" s="231">
        <v>0</v>
      </c>
      <c r="R22" s="231">
        <v>1.2</v>
      </c>
    </row>
    <row r="23" spans="2:18" ht="15" customHeight="1" x14ac:dyDescent="0.25">
      <c r="B23" s="36"/>
      <c r="C23" s="36"/>
      <c r="D23" s="36"/>
      <c r="E23" s="36"/>
      <c r="F23" s="36"/>
      <c r="G23" s="36"/>
      <c r="H23" s="36"/>
      <c r="I23" s="3"/>
      <c r="J23" s="228" t="str">
        <f>+B6</f>
        <v>Ciclo ll (Jardín)</v>
      </c>
      <c r="K23" s="228" t="str">
        <f t="shared" ref="K23:K24" si="5">+C6</f>
        <v>Se comunica en forma satisfactoria con las familias.</v>
      </c>
      <c r="L23" s="236">
        <f t="shared" si="3"/>
        <v>7.8000000000000069E-2</v>
      </c>
      <c r="M23" s="237">
        <f t="shared" si="4"/>
        <v>5.9793814432989693E-2</v>
      </c>
      <c r="N23" s="237">
        <f t="shared" si="4"/>
        <v>6.1855670103092786E-2</v>
      </c>
      <c r="O23" s="237">
        <f t="shared" si="4"/>
        <v>0.2</v>
      </c>
      <c r="P23" s="237">
        <f t="shared" si="4"/>
        <v>0.67835051546391756</v>
      </c>
      <c r="Q23" s="231">
        <v>0.12199999999999994</v>
      </c>
      <c r="R23" s="231">
        <v>1.2</v>
      </c>
    </row>
    <row r="24" spans="2:18" ht="15" customHeight="1" x14ac:dyDescent="0.25">
      <c r="B24" s="36"/>
      <c r="C24" s="36"/>
      <c r="D24" s="36"/>
      <c r="E24" s="36"/>
      <c r="F24" s="36"/>
      <c r="G24" s="36"/>
      <c r="H24" s="36"/>
      <c r="I24" s="3"/>
      <c r="J24" s="228"/>
      <c r="K24" s="228" t="str">
        <f t="shared" si="5"/>
        <v>Conoce y atiende satisfactoriamente las necesidades de los niños y las niñas.</v>
      </c>
      <c r="L24" s="236">
        <f t="shared" si="3"/>
        <v>0.11099999999999999</v>
      </c>
      <c r="M24" s="237">
        <f t="shared" si="4"/>
        <v>4.3209876543209874E-2</v>
      </c>
      <c r="N24" s="237">
        <f t="shared" si="4"/>
        <v>4.5267489711934158E-2</v>
      </c>
      <c r="O24" s="237">
        <f t="shared" si="4"/>
        <v>0.15226337448559671</v>
      </c>
      <c r="P24" s="237">
        <f t="shared" si="4"/>
        <v>0.7592592592592593</v>
      </c>
      <c r="Q24" s="231">
        <v>8.8999999999999996E-2</v>
      </c>
      <c r="R24" s="231">
        <v>1.2</v>
      </c>
    </row>
    <row r="25" spans="2:18" ht="15" customHeight="1" x14ac:dyDescent="0.25">
      <c r="B25" s="36"/>
      <c r="C25" s="36"/>
      <c r="D25" s="36"/>
      <c r="E25" s="36"/>
      <c r="F25" s="36"/>
      <c r="G25" s="36"/>
      <c r="H25" s="36"/>
      <c r="I25" s="3"/>
      <c r="J25" s="107"/>
      <c r="K25" s="107"/>
      <c r="P25"/>
      <c r="Q25"/>
      <c r="R25"/>
    </row>
    <row r="26" spans="2:18" ht="15" customHeight="1" x14ac:dyDescent="0.25">
      <c r="B26" s="36"/>
      <c r="C26" s="36"/>
      <c r="D26" s="36"/>
      <c r="E26" s="36"/>
      <c r="F26" s="36"/>
      <c r="G26" s="36"/>
      <c r="H26" s="36"/>
      <c r="I26" s="3"/>
      <c r="J26" s="112"/>
      <c r="P26" s="3"/>
      <c r="Q26" s="3"/>
    </row>
    <row r="27" spans="2:18" ht="15" customHeight="1" x14ac:dyDescent="0.25">
      <c r="B27" s="36"/>
      <c r="C27" s="36"/>
      <c r="D27" s="36"/>
      <c r="E27" s="36"/>
      <c r="F27" s="36"/>
      <c r="G27" s="36"/>
      <c r="H27" s="36"/>
      <c r="I27" s="3"/>
      <c r="J27" s="112"/>
      <c r="P27" s="3"/>
      <c r="Q27" s="3"/>
    </row>
    <row r="28" spans="2:18" ht="15" customHeight="1" x14ac:dyDescent="0.25">
      <c r="B28" s="36"/>
      <c r="C28" s="36"/>
      <c r="D28" s="36"/>
      <c r="E28" s="36"/>
      <c r="F28" s="36"/>
      <c r="G28" s="36"/>
      <c r="H28" s="36"/>
      <c r="I28" s="3"/>
      <c r="J28" s="112"/>
      <c r="P28" s="3"/>
      <c r="Q28" s="3"/>
    </row>
    <row r="29" spans="2:18" ht="15" customHeight="1" x14ac:dyDescent="0.25">
      <c r="B29" s="36"/>
      <c r="C29" s="36"/>
      <c r="D29" s="36"/>
      <c r="E29" s="36"/>
      <c r="F29" s="36"/>
      <c r="G29" s="36"/>
      <c r="H29" s="36"/>
      <c r="I29" s="3"/>
      <c r="J29" s="112"/>
      <c r="P29" s="3"/>
      <c r="Q29" s="3"/>
    </row>
    <row r="30" spans="2:18" ht="15" customHeight="1" x14ac:dyDescent="0.25">
      <c r="B30" s="36"/>
      <c r="C30" s="36"/>
      <c r="D30" s="36"/>
      <c r="E30" s="36"/>
      <c r="F30" s="36"/>
      <c r="G30" s="36"/>
      <c r="H30" s="36"/>
      <c r="I30" s="3"/>
      <c r="J30" s="112"/>
      <c r="P30" s="3"/>
      <c r="Q30" s="3"/>
    </row>
    <row r="31" spans="2:18" ht="15" customHeight="1" x14ac:dyDescent="0.25">
      <c r="B31" s="36"/>
      <c r="C31" s="36"/>
      <c r="D31" s="36"/>
      <c r="E31" s="36"/>
      <c r="F31" s="36"/>
      <c r="G31" s="36"/>
      <c r="H31" s="36"/>
      <c r="I31" s="3"/>
      <c r="J31" s="112"/>
      <c r="P31" s="3"/>
      <c r="Q31" s="3"/>
    </row>
    <row r="32" spans="2:18" ht="15" customHeight="1" x14ac:dyDescent="0.25">
      <c r="B32" s="36"/>
      <c r="C32" s="36"/>
      <c r="D32" s="36"/>
      <c r="E32" s="36"/>
      <c r="F32" s="36"/>
      <c r="G32" s="36"/>
      <c r="H32" s="36"/>
      <c r="I32" s="3"/>
      <c r="J32" s="112"/>
      <c r="P32" s="3"/>
      <c r="Q32" s="3"/>
    </row>
    <row r="33" spans="2:18" ht="15" customHeight="1" x14ac:dyDescent="0.25">
      <c r="B33" s="36"/>
      <c r="C33" s="36"/>
      <c r="D33" s="36"/>
      <c r="E33" s="36"/>
      <c r="F33" s="36"/>
      <c r="G33" s="36"/>
      <c r="H33" s="36"/>
      <c r="I33" s="3"/>
      <c r="J33" s="112"/>
      <c r="P33" s="3"/>
      <c r="Q33" s="3"/>
    </row>
    <row r="34" spans="2:18" ht="15" customHeight="1" x14ac:dyDescent="0.25">
      <c r="B34" s="36"/>
      <c r="C34" s="36"/>
      <c r="D34" s="36"/>
      <c r="E34" s="36"/>
      <c r="F34" s="36"/>
      <c r="G34" s="36"/>
      <c r="H34" s="36"/>
      <c r="I34" s="3"/>
      <c r="J34" s="112"/>
      <c r="P34" s="3"/>
      <c r="Q34" s="3"/>
    </row>
    <row r="35" spans="2:18" ht="15" customHeight="1" x14ac:dyDescent="0.25">
      <c r="B35" s="36"/>
      <c r="C35" s="36"/>
      <c r="D35" s="36"/>
      <c r="E35" s="36"/>
      <c r="F35" s="36"/>
      <c r="G35" s="36"/>
      <c r="H35" s="36"/>
      <c r="I35" s="3"/>
      <c r="J35" s="112"/>
      <c r="P35" s="3"/>
      <c r="Q35" s="3"/>
    </row>
    <row r="36" spans="2:18" ht="15" customHeight="1" x14ac:dyDescent="0.25">
      <c r="B36" s="36"/>
      <c r="C36" s="36"/>
      <c r="D36" s="36"/>
      <c r="E36" s="36"/>
      <c r="F36" s="36"/>
      <c r="G36" s="36"/>
      <c r="H36" s="36"/>
      <c r="I36" s="3"/>
      <c r="J36" s="112"/>
      <c r="P36" s="3"/>
      <c r="Q36" s="3"/>
    </row>
    <row r="37" spans="2:18" x14ac:dyDescent="0.25">
      <c r="B37" s="36"/>
      <c r="C37" s="36"/>
      <c r="D37" s="36"/>
      <c r="E37" s="36"/>
      <c r="F37" s="36"/>
      <c r="G37" s="36"/>
      <c r="H37" s="36"/>
      <c r="I37" s="3"/>
      <c r="J37" s="124"/>
      <c r="K37" s="108"/>
      <c r="P37" s="3"/>
      <c r="Q37" s="3"/>
    </row>
    <row r="38" spans="2:18" x14ac:dyDescent="0.25">
      <c r="B38" s="36"/>
      <c r="C38" s="36"/>
      <c r="D38" s="36"/>
      <c r="E38" s="36"/>
      <c r="F38" s="36"/>
      <c r="G38" s="36"/>
      <c r="H38" s="36"/>
      <c r="I38" s="3"/>
      <c r="J38" s="124"/>
      <c r="K38" s="108"/>
      <c r="L38" s="108"/>
      <c r="M38" s="108"/>
      <c r="P38" s="3"/>
      <c r="Q38" s="3"/>
    </row>
    <row r="39" spans="2:18" ht="15" customHeight="1" x14ac:dyDescent="0.25">
      <c r="B39" s="36"/>
      <c r="C39" s="36"/>
      <c r="D39" s="36"/>
      <c r="E39" s="36"/>
      <c r="F39" s="36"/>
      <c r="G39" s="36"/>
      <c r="H39" s="36"/>
      <c r="I39" s="3"/>
      <c r="J39" s="124"/>
      <c r="K39" s="108"/>
      <c r="L39" s="108"/>
      <c r="M39" s="108"/>
      <c r="P39" s="3"/>
      <c r="Q39" s="3"/>
    </row>
    <row r="40" spans="2:18" ht="35.1" customHeight="1" x14ac:dyDescent="0.25">
      <c r="B40" s="203" t="s">
        <v>159</v>
      </c>
      <c r="C40" s="203"/>
      <c r="D40" s="203"/>
      <c r="E40" s="171"/>
      <c r="F40" s="171"/>
      <c r="G40" s="171"/>
      <c r="H40" s="171"/>
      <c r="I40" s="3"/>
      <c r="J40" s="107"/>
      <c r="K40" s="107"/>
      <c r="L40" s="107"/>
      <c r="M40" s="107"/>
      <c r="N40" s="107"/>
      <c r="O40" s="107"/>
      <c r="P40"/>
      <c r="Q40"/>
      <c r="R40"/>
    </row>
    <row r="41" spans="2:18" x14ac:dyDescent="0.25">
      <c r="B41" s="39" t="s">
        <v>157</v>
      </c>
      <c r="J41" s="167"/>
      <c r="K41" s="151"/>
      <c r="L41" s="151"/>
      <c r="M41" s="151"/>
      <c r="N41" s="149"/>
      <c r="O41" s="149"/>
      <c r="P41" s="149"/>
      <c r="Q41" s="149"/>
      <c r="R41" s="149"/>
    </row>
    <row r="42" spans="2:18" ht="24.95" customHeight="1" x14ac:dyDescent="0.25">
      <c r="B42" s="202" t="s">
        <v>102</v>
      </c>
      <c r="C42" s="202"/>
      <c r="D42" s="202"/>
      <c r="E42" s="60"/>
      <c r="F42" s="60"/>
      <c r="G42" s="60"/>
      <c r="H42" s="60"/>
      <c r="I42" s="3"/>
      <c r="J42" s="121"/>
      <c r="P42" s="3"/>
      <c r="Q42" s="3"/>
      <c r="R42" s="3"/>
    </row>
    <row r="43" spans="2:18" ht="12" customHeight="1" x14ac:dyDescent="0.25">
      <c r="C43" s="36"/>
      <c r="D43" s="36"/>
      <c r="E43" s="36"/>
      <c r="F43" s="36"/>
      <c r="G43" s="36"/>
      <c r="H43" s="36"/>
      <c r="I43" s="3"/>
      <c r="J43" s="112"/>
      <c r="K43" s="108"/>
      <c r="L43" s="108"/>
      <c r="M43" s="108"/>
      <c r="P43" s="3"/>
      <c r="Q43" s="3"/>
    </row>
    <row r="44" spans="2:18" x14ac:dyDescent="0.25">
      <c r="B44" s="36"/>
      <c r="C44" s="36"/>
      <c r="D44" s="36"/>
      <c r="E44" s="36"/>
      <c r="F44" s="36"/>
      <c r="G44" s="36"/>
      <c r="H44" s="36"/>
      <c r="J44" s="112"/>
      <c r="K44" s="108"/>
      <c r="L44" s="108"/>
      <c r="M44" s="108"/>
    </row>
    <row r="45" spans="2:18" x14ac:dyDescent="0.25">
      <c r="J45" s="112"/>
      <c r="K45" s="108"/>
      <c r="L45" s="108"/>
      <c r="M45" s="108"/>
    </row>
    <row r="46" spans="2:18" x14ac:dyDescent="0.25">
      <c r="J46" s="112"/>
      <c r="K46" s="108"/>
      <c r="L46" s="108"/>
      <c r="M46" s="108"/>
    </row>
  </sheetData>
  <sheetProtection algorithmName="SHA-512" hashValue="wIYP1ddx3HbijjNW/TARynUadBQRNjHH9s9rn00mOWt8/0/IOofmZ6JRTjQfZs0uS5o4FgteBByv//Hl8bO/cw==" saltValue="x/YCrtapVLmkNRSCUzGssA==" spinCount="100000" sheet="1" objects="1" scenarios="1"/>
  <mergeCells count="7">
    <mergeCell ref="B42:D42"/>
    <mergeCell ref="B8:B9"/>
    <mergeCell ref="B4:B5"/>
    <mergeCell ref="B6:B7"/>
    <mergeCell ref="B10:H10"/>
    <mergeCell ref="B40:D40"/>
    <mergeCell ref="B14:E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U41"/>
  <sheetViews>
    <sheetView showGridLines="0" zoomScaleNormal="100" workbookViewId="0">
      <selection activeCell="I8" sqref="I8"/>
    </sheetView>
  </sheetViews>
  <sheetFormatPr baseColWidth="10" defaultColWidth="11.42578125" defaultRowHeight="15" x14ac:dyDescent="0.25"/>
  <cols>
    <col min="1" max="1" width="7.7109375" style="1" customWidth="1"/>
    <col min="2" max="2" width="34" style="1" customWidth="1"/>
    <col min="3" max="8" width="10.7109375" style="1" customWidth="1"/>
    <col min="9" max="9" width="11.42578125" style="1"/>
    <col min="10" max="10" width="14.85546875" style="1" customWidth="1"/>
    <col min="11" max="11" width="7.85546875" style="105" customWidth="1"/>
    <col min="12" max="16" width="6.42578125" style="105" customWidth="1"/>
    <col min="17" max="18" width="6.42578125" style="1" customWidth="1"/>
    <col min="19" max="16384" width="11.42578125" style="1"/>
  </cols>
  <sheetData>
    <row r="1" spans="2:21" x14ac:dyDescent="0.25">
      <c r="B1" s="46" t="s">
        <v>94</v>
      </c>
      <c r="C1" s="36"/>
      <c r="D1" s="36"/>
      <c r="E1" s="36"/>
      <c r="F1" s="36"/>
      <c r="G1" s="36"/>
      <c r="H1" s="36"/>
      <c r="I1" s="3"/>
      <c r="J1" s="3"/>
      <c r="Q1" s="3"/>
      <c r="R1" s="3"/>
    </row>
    <row r="2" spans="2:21" ht="15.75" x14ac:dyDescent="0.25">
      <c r="B2" s="177" t="s">
        <v>138</v>
      </c>
      <c r="C2" s="36"/>
      <c r="D2" s="36"/>
      <c r="E2" s="36"/>
      <c r="F2" s="36"/>
      <c r="G2" s="36"/>
      <c r="H2" s="36"/>
      <c r="I2" s="3"/>
      <c r="J2" s="3"/>
      <c r="Q2" s="3"/>
      <c r="R2" s="3"/>
    </row>
    <row r="3" spans="2:21" ht="36" x14ac:dyDescent="0.25">
      <c r="B3" s="133" t="s">
        <v>37</v>
      </c>
      <c r="C3" s="137" t="s">
        <v>48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3"/>
      <c r="J3" s="3"/>
      <c r="Q3" s="3"/>
      <c r="R3" s="3"/>
    </row>
    <row r="4" spans="2:21" ht="24.95" customHeight="1" x14ac:dyDescent="0.25">
      <c r="B4" s="204" t="s">
        <v>54</v>
      </c>
      <c r="C4" s="88" t="s">
        <v>5</v>
      </c>
      <c r="D4" s="130">
        <v>15</v>
      </c>
      <c r="E4" s="130">
        <v>22</v>
      </c>
      <c r="F4" s="130">
        <v>64</v>
      </c>
      <c r="G4" s="130">
        <v>162</v>
      </c>
      <c r="H4" s="130">
        <f t="shared" ref="H4:H7" si="0">SUM(D4:G4)</f>
        <v>263</v>
      </c>
      <c r="I4" s="3"/>
      <c r="J4" s="28"/>
      <c r="Q4" s="3"/>
      <c r="R4" s="3"/>
    </row>
    <row r="5" spans="2:21" ht="24.95" customHeight="1" x14ac:dyDescent="0.25">
      <c r="B5" s="204"/>
      <c r="C5" s="88" t="s">
        <v>4</v>
      </c>
      <c r="D5" s="130">
        <v>14</v>
      </c>
      <c r="E5" s="130">
        <v>8</v>
      </c>
      <c r="F5" s="130">
        <v>33</v>
      </c>
      <c r="G5" s="130">
        <v>167</v>
      </c>
      <c r="H5" s="130">
        <f t="shared" si="0"/>
        <v>222</v>
      </c>
      <c r="I5" s="3"/>
      <c r="J5" s="28"/>
      <c r="Q5" s="3"/>
      <c r="R5" s="3"/>
    </row>
    <row r="6" spans="2:21" ht="24.95" customHeight="1" x14ac:dyDescent="0.25">
      <c r="B6" s="204" t="s">
        <v>55</v>
      </c>
      <c r="C6" s="88" t="s">
        <v>5</v>
      </c>
      <c r="D6" s="130">
        <v>11</v>
      </c>
      <c r="E6" s="130">
        <v>14</v>
      </c>
      <c r="F6" s="130">
        <v>44</v>
      </c>
      <c r="G6" s="130">
        <v>195</v>
      </c>
      <c r="H6" s="130">
        <f t="shared" si="0"/>
        <v>264</v>
      </c>
      <c r="I6" s="3"/>
      <c r="J6" s="28"/>
      <c r="Q6" s="3"/>
      <c r="R6" s="3"/>
    </row>
    <row r="7" spans="2:21" ht="24.95" customHeight="1" x14ac:dyDescent="0.25">
      <c r="B7" s="204"/>
      <c r="C7" s="88" t="s">
        <v>4</v>
      </c>
      <c r="D7" s="89">
        <v>10</v>
      </c>
      <c r="E7" s="89">
        <v>8</v>
      </c>
      <c r="F7" s="89">
        <v>30</v>
      </c>
      <c r="G7" s="89">
        <v>174</v>
      </c>
      <c r="H7" s="89">
        <f t="shared" si="0"/>
        <v>222</v>
      </c>
      <c r="I7" s="3"/>
      <c r="J7" s="28"/>
      <c r="Q7" s="3"/>
      <c r="R7" s="3"/>
    </row>
    <row r="8" spans="2:21" ht="24.95" customHeight="1" x14ac:dyDescent="0.25">
      <c r="B8" s="203" t="s">
        <v>159</v>
      </c>
      <c r="C8" s="203"/>
      <c r="D8" s="203"/>
      <c r="E8" s="203"/>
      <c r="F8" s="203"/>
      <c r="G8" s="203"/>
      <c r="H8" s="203"/>
      <c r="I8" s="3"/>
      <c r="J8"/>
      <c r="K8" s="107"/>
      <c r="L8" s="107"/>
      <c r="M8" s="107"/>
      <c r="N8" s="107"/>
      <c r="O8" s="107"/>
      <c r="P8" s="107"/>
      <c r="Q8"/>
      <c r="R8"/>
    </row>
    <row r="9" spans="2:21" ht="12" customHeight="1" x14ac:dyDescent="0.25">
      <c r="B9" s="39" t="s">
        <v>147</v>
      </c>
      <c r="C9" s="60"/>
      <c r="D9" s="60"/>
      <c r="E9" s="60"/>
      <c r="F9" s="60"/>
      <c r="G9" s="60"/>
      <c r="H9" s="60"/>
      <c r="I9" s="3"/>
      <c r="J9" s="57"/>
      <c r="Q9" s="3"/>
      <c r="R9" s="3"/>
    </row>
    <row r="10" spans="2:21" ht="12" customHeight="1" x14ac:dyDescent="0.25">
      <c r="B10" s="39" t="s">
        <v>102</v>
      </c>
      <c r="C10" s="36"/>
      <c r="D10" s="36"/>
      <c r="E10" s="36"/>
      <c r="F10" s="36"/>
      <c r="G10" s="36"/>
      <c r="H10" s="36"/>
      <c r="I10" s="3"/>
      <c r="J10"/>
      <c r="K10" s="107"/>
      <c r="L10" s="107"/>
      <c r="M10" s="107"/>
      <c r="N10" s="107"/>
      <c r="O10" s="107"/>
      <c r="P10" s="107"/>
      <c r="Q10"/>
      <c r="R10"/>
    </row>
    <row r="11" spans="2:21" x14ac:dyDescent="0.25">
      <c r="B11" s="58"/>
      <c r="C11" s="36"/>
      <c r="D11" s="36"/>
      <c r="E11" s="36"/>
      <c r="F11" s="36"/>
      <c r="G11" s="36"/>
      <c r="H11" s="36"/>
      <c r="I11"/>
      <c r="J11"/>
      <c r="K11" s="107"/>
      <c r="L11" s="106"/>
      <c r="M11" s="106"/>
      <c r="N11" s="106"/>
      <c r="O11" s="106"/>
      <c r="P11" s="107"/>
      <c r="Q11"/>
      <c r="R11"/>
      <c r="S11"/>
      <c r="T11"/>
      <c r="U11"/>
    </row>
    <row r="12" spans="2:21" x14ac:dyDescent="0.25">
      <c r="B12" s="46" t="s">
        <v>93</v>
      </c>
      <c r="C12" s="36"/>
      <c r="D12" s="36"/>
      <c r="E12" s="36"/>
      <c r="F12" s="36"/>
      <c r="G12" s="36"/>
      <c r="H12" s="36"/>
      <c r="I12"/>
      <c r="J12"/>
      <c r="K12" s="107"/>
      <c r="L12" s="106"/>
      <c r="M12" s="106"/>
      <c r="N12" s="106"/>
      <c r="O12" s="106"/>
      <c r="P12" s="107"/>
      <c r="Q12"/>
      <c r="R12"/>
      <c r="S12"/>
      <c r="T12"/>
      <c r="U12"/>
    </row>
    <row r="13" spans="2:21" ht="15.75" x14ac:dyDescent="0.25">
      <c r="B13" s="177" t="s">
        <v>139</v>
      </c>
      <c r="C13" s="36"/>
      <c r="D13" s="36"/>
      <c r="E13" s="36"/>
      <c r="F13" s="36"/>
      <c r="G13" s="36"/>
      <c r="H13" s="36"/>
      <c r="I13"/>
      <c r="J13"/>
      <c r="K13" s="107"/>
      <c r="L13" s="107"/>
      <c r="M13" s="107"/>
      <c r="N13" s="107"/>
      <c r="O13" s="107"/>
      <c r="P13" s="107"/>
      <c r="Q13"/>
      <c r="R13"/>
      <c r="S13"/>
      <c r="T13"/>
      <c r="U13"/>
    </row>
    <row r="14" spans="2:21" x14ac:dyDescent="0.25">
      <c r="B14" s="36"/>
      <c r="C14" s="36"/>
      <c r="D14" s="36"/>
      <c r="E14" s="36"/>
      <c r="F14" s="36"/>
      <c r="G14" s="36"/>
      <c r="H14" s="36"/>
      <c r="I14"/>
      <c r="J14"/>
      <c r="K14" s="107"/>
      <c r="L14" s="107"/>
      <c r="M14" s="107"/>
      <c r="N14" s="107"/>
      <c r="O14" s="107"/>
      <c r="P14" s="107"/>
      <c r="Q14"/>
      <c r="R14"/>
      <c r="S14"/>
      <c r="T14"/>
      <c r="U14"/>
    </row>
    <row r="15" spans="2:21" x14ac:dyDescent="0.25">
      <c r="B15" s="36"/>
      <c r="C15" s="36"/>
      <c r="D15" s="36"/>
      <c r="E15" s="36"/>
      <c r="F15" s="36"/>
      <c r="G15" s="36"/>
      <c r="H15" s="36"/>
      <c r="I15"/>
      <c r="J15"/>
      <c r="K15" s="107"/>
      <c r="L15" s="107"/>
      <c r="M15" s="107"/>
      <c r="N15" s="107"/>
      <c r="O15" s="107"/>
      <c r="P15" s="107"/>
      <c r="Q15"/>
      <c r="R15"/>
      <c r="S15"/>
      <c r="T15"/>
      <c r="U15"/>
    </row>
    <row r="16" spans="2:21" ht="15" customHeight="1" x14ac:dyDescent="0.25">
      <c r="B16" s="36"/>
      <c r="C16" s="36"/>
      <c r="D16" s="36"/>
      <c r="E16" s="36"/>
      <c r="F16" s="36"/>
      <c r="G16" s="36"/>
      <c r="H16" s="36"/>
      <c r="I16"/>
      <c r="J16"/>
      <c r="K16" s="107"/>
      <c r="P16" s="107"/>
      <c r="Q16"/>
      <c r="R16"/>
      <c r="S16"/>
      <c r="T16"/>
      <c r="U16"/>
    </row>
    <row r="17" spans="2:21" x14ac:dyDescent="0.25">
      <c r="B17" s="36"/>
      <c r="C17" s="36"/>
      <c r="D17" s="36"/>
      <c r="E17" s="36"/>
      <c r="F17" s="36"/>
      <c r="G17" s="36"/>
      <c r="H17" s="36"/>
      <c r="I17"/>
      <c r="J17"/>
      <c r="K17" s="107"/>
      <c r="P17" s="107"/>
      <c r="Q17"/>
      <c r="R17"/>
      <c r="S17"/>
      <c r="T17"/>
      <c r="U17"/>
    </row>
    <row r="18" spans="2:21" ht="15" customHeight="1" x14ac:dyDescent="0.25">
      <c r="B18" s="36"/>
      <c r="C18" s="36"/>
      <c r="D18" s="36"/>
      <c r="E18" s="36"/>
      <c r="F18" s="36"/>
      <c r="G18" s="36"/>
      <c r="H18" s="36"/>
      <c r="I18"/>
      <c r="J18" s="228"/>
      <c r="K18" s="228"/>
      <c r="L18" s="220"/>
      <c r="M18" s="220" t="s">
        <v>38</v>
      </c>
      <c r="N18" s="220" t="s">
        <v>39</v>
      </c>
      <c r="O18" s="220" t="s">
        <v>40</v>
      </c>
      <c r="P18" s="220" t="s">
        <v>41</v>
      </c>
      <c r="Q18" s="228"/>
      <c r="R18" s="228"/>
      <c r="S18"/>
      <c r="T18"/>
      <c r="U18"/>
    </row>
    <row r="19" spans="2:21" x14ac:dyDescent="0.25">
      <c r="B19" s="36"/>
      <c r="C19" s="36"/>
      <c r="D19" s="36"/>
      <c r="E19" s="36"/>
      <c r="F19" s="36"/>
      <c r="G19" s="36"/>
      <c r="H19" s="36"/>
      <c r="I19"/>
      <c r="J19" s="220" t="str">
        <f>+B4</f>
        <v>Se comunica en forma satisfactoria con las familias.</v>
      </c>
      <c r="K19" s="228" t="str">
        <f>+C4</f>
        <v>Urbano</v>
      </c>
      <c r="L19" s="238">
        <f>R19-SUM(M19:Q19)</f>
        <v>9.3155893536120971E-3</v>
      </c>
      <c r="M19" s="239">
        <f t="shared" ref="M19:P22" si="1">D4/$H4</f>
        <v>5.7034220532319393E-2</v>
      </c>
      <c r="N19" s="239">
        <f t="shared" si="1"/>
        <v>8.3650190114068435E-2</v>
      </c>
      <c r="O19" s="239">
        <f t="shared" si="1"/>
        <v>0.24334600760456274</v>
      </c>
      <c r="P19" s="239">
        <f t="shared" si="1"/>
        <v>0.61596958174904948</v>
      </c>
      <c r="Q19" s="240">
        <f>100%-P19-O19</f>
        <v>0.14068441064638779</v>
      </c>
      <c r="R19" s="240">
        <v>1.1499999999999999</v>
      </c>
      <c r="S19"/>
      <c r="T19"/>
      <c r="U19"/>
    </row>
    <row r="20" spans="2:21" ht="15" customHeight="1" x14ac:dyDescent="0.25">
      <c r="B20" s="36"/>
      <c r="C20" s="36"/>
      <c r="D20" s="36"/>
      <c r="E20" s="36"/>
      <c r="F20" s="36"/>
      <c r="G20" s="36"/>
      <c r="H20" s="36"/>
      <c r="I20"/>
      <c r="J20" s="228"/>
      <c r="K20" s="228" t="str">
        <f t="shared" ref="K20:K22" si="2">+C5</f>
        <v>Rural</v>
      </c>
      <c r="L20" s="238">
        <f t="shared" ref="L20:L22" si="3">R20-SUM(M20:Q20)</f>
        <v>5.0900900900900714E-2</v>
      </c>
      <c r="M20" s="239">
        <f t="shared" si="1"/>
        <v>6.3063063063063057E-2</v>
      </c>
      <c r="N20" s="239">
        <f t="shared" si="1"/>
        <v>3.6036036036036036E-2</v>
      </c>
      <c r="O20" s="239">
        <f t="shared" si="1"/>
        <v>0.14864864864864866</v>
      </c>
      <c r="P20" s="239">
        <f t="shared" si="1"/>
        <v>0.75225225225225223</v>
      </c>
      <c r="Q20" s="240">
        <f t="shared" ref="Q20:Q22" si="4">100%-P20-O20</f>
        <v>9.9099099099099114E-2</v>
      </c>
      <c r="R20" s="240">
        <v>1.1499999999999999</v>
      </c>
      <c r="S20"/>
      <c r="T20"/>
      <c r="U20"/>
    </row>
    <row r="21" spans="2:21" ht="15" customHeight="1" x14ac:dyDescent="0.25">
      <c r="B21" s="36"/>
      <c r="C21" s="36"/>
      <c r="D21" s="36"/>
      <c r="E21" s="36"/>
      <c r="F21" s="36"/>
      <c r="G21" s="36"/>
      <c r="H21" s="36"/>
      <c r="I21"/>
      <c r="J21" s="228" t="str">
        <f>+B6</f>
        <v>Conoce y atiende satisfactoriamente las necesidades de los niños y las niñas.</v>
      </c>
      <c r="K21" s="228" t="str">
        <f t="shared" si="2"/>
        <v>Urbano</v>
      </c>
      <c r="L21" s="238">
        <f t="shared" si="3"/>
        <v>5.5303030303030187E-2</v>
      </c>
      <c r="M21" s="239">
        <f t="shared" si="1"/>
        <v>4.1666666666666664E-2</v>
      </c>
      <c r="N21" s="239">
        <f t="shared" si="1"/>
        <v>5.3030303030303032E-2</v>
      </c>
      <c r="O21" s="239">
        <f t="shared" si="1"/>
        <v>0.16666666666666666</v>
      </c>
      <c r="P21" s="239">
        <f t="shared" si="1"/>
        <v>0.73863636363636365</v>
      </c>
      <c r="Q21" s="240">
        <f t="shared" si="4"/>
        <v>9.4696969696969696E-2</v>
      </c>
      <c r="R21" s="240">
        <v>1.1499999999999999</v>
      </c>
      <c r="S21"/>
      <c r="T21"/>
      <c r="U21"/>
    </row>
    <row r="22" spans="2:21" ht="15" customHeight="1" x14ac:dyDescent="0.25">
      <c r="B22" s="36"/>
      <c r="C22" s="36"/>
      <c r="D22" s="36"/>
      <c r="E22" s="36"/>
      <c r="F22" s="36"/>
      <c r="G22" s="36"/>
      <c r="H22" s="36"/>
      <c r="I22"/>
      <c r="J22" s="228"/>
      <c r="K22" s="228" t="str">
        <f t="shared" si="2"/>
        <v>Rural</v>
      </c>
      <c r="L22" s="238">
        <f t="shared" si="3"/>
        <v>6.891891891891877E-2</v>
      </c>
      <c r="M22" s="239">
        <f t="shared" si="1"/>
        <v>4.5045045045045043E-2</v>
      </c>
      <c r="N22" s="239">
        <f t="shared" si="1"/>
        <v>3.6036036036036036E-2</v>
      </c>
      <c r="O22" s="239">
        <f t="shared" si="1"/>
        <v>0.13513513513513514</v>
      </c>
      <c r="P22" s="239">
        <f t="shared" si="1"/>
        <v>0.78378378378378377</v>
      </c>
      <c r="Q22" s="240">
        <f t="shared" si="4"/>
        <v>8.1081081081081086E-2</v>
      </c>
      <c r="R22" s="240">
        <v>1.1499999999999999</v>
      </c>
      <c r="S22"/>
      <c r="T22"/>
      <c r="U22"/>
    </row>
    <row r="23" spans="2:21" ht="15" customHeight="1" x14ac:dyDescent="0.25">
      <c r="B23" s="36"/>
      <c r="C23" s="36"/>
      <c r="D23" s="36"/>
      <c r="E23" s="36"/>
      <c r="F23" s="36"/>
      <c r="G23" s="36"/>
      <c r="H23" s="36"/>
      <c r="I23"/>
      <c r="J23" s="156"/>
      <c r="K23" s="156"/>
      <c r="L23" s="107"/>
      <c r="M23" s="107"/>
      <c r="N23" s="107"/>
      <c r="O23" s="107"/>
      <c r="P23" s="107"/>
      <c r="Q23"/>
      <c r="R23"/>
      <c r="S23"/>
      <c r="T23"/>
      <c r="U23"/>
    </row>
    <row r="24" spans="2:21" ht="15" customHeight="1" x14ac:dyDescent="0.25">
      <c r="B24" s="36"/>
      <c r="C24" s="36"/>
      <c r="D24" s="36"/>
      <c r="E24" s="36"/>
      <c r="F24" s="36"/>
      <c r="G24" s="36"/>
      <c r="H24" s="36"/>
      <c r="I24"/>
      <c r="J24" s="156"/>
      <c r="K24" s="156"/>
      <c r="L24" s="107"/>
      <c r="M24" s="107"/>
      <c r="N24" s="107"/>
      <c r="O24" s="107"/>
      <c r="P24" s="107"/>
      <c r="Q24"/>
      <c r="R24"/>
      <c r="S24"/>
      <c r="T24"/>
      <c r="U24"/>
    </row>
    <row r="25" spans="2:21" ht="15" customHeight="1" x14ac:dyDescent="0.25">
      <c r="B25" s="36"/>
      <c r="C25" s="36"/>
      <c r="D25" s="36"/>
      <c r="E25" s="36"/>
      <c r="F25" s="36"/>
      <c r="G25" s="36"/>
      <c r="H25" s="36"/>
      <c r="I25"/>
      <c r="J25"/>
      <c r="K25" s="107"/>
      <c r="L25" s="107"/>
      <c r="M25" s="107"/>
      <c r="N25" s="107"/>
      <c r="O25" s="107"/>
      <c r="P25" s="107"/>
      <c r="Q25"/>
      <c r="R25"/>
      <c r="S25"/>
      <c r="T25"/>
      <c r="U25"/>
    </row>
    <row r="26" spans="2:21" ht="15" customHeight="1" x14ac:dyDescent="0.25">
      <c r="B26" s="36"/>
      <c r="C26" s="36"/>
      <c r="D26" s="36"/>
      <c r="E26" s="36"/>
      <c r="F26" s="36"/>
      <c r="G26" s="36"/>
      <c r="H26" s="36"/>
      <c r="I26" s="3"/>
      <c r="J26" s="210"/>
      <c r="K26" s="118"/>
      <c r="L26" s="211"/>
      <c r="M26" s="118"/>
      <c r="N26" s="119"/>
      <c r="O26" s="119"/>
      <c r="P26" s="119"/>
      <c r="Q26" s="22"/>
      <c r="R26" s="3"/>
    </row>
    <row r="27" spans="2:21" x14ac:dyDescent="0.25">
      <c r="B27" s="36"/>
      <c r="C27" s="36"/>
      <c r="D27" s="36"/>
      <c r="E27" s="36"/>
      <c r="F27" s="36"/>
      <c r="G27" s="36"/>
      <c r="H27" s="36"/>
      <c r="I27" s="3"/>
      <c r="J27" s="210"/>
      <c r="K27" s="118"/>
      <c r="L27" s="211"/>
      <c r="M27" s="118"/>
      <c r="N27" s="119"/>
      <c r="O27" s="119"/>
      <c r="P27" s="119"/>
      <c r="Q27" s="22"/>
      <c r="R27" s="3"/>
    </row>
    <row r="28" spans="2:21" ht="15" customHeight="1" x14ac:dyDescent="0.25">
      <c r="B28" s="36"/>
      <c r="C28" s="36"/>
      <c r="D28" s="36"/>
      <c r="E28" s="36"/>
      <c r="F28" s="36"/>
      <c r="G28" s="36"/>
      <c r="H28" s="36"/>
      <c r="I28" s="3"/>
      <c r="J28" s="23"/>
      <c r="K28" s="120"/>
      <c r="L28" s="108"/>
      <c r="M28" s="108"/>
      <c r="N28" s="108"/>
      <c r="O28" s="108"/>
      <c r="P28" s="108"/>
      <c r="Q28" s="7"/>
      <c r="R28" s="3"/>
    </row>
    <row r="29" spans="2:21" x14ac:dyDescent="0.25">
      <c r="B29" s="36"/>
      <c r="C29" s="36"/>
      <c r="D29" s="36"/>
      <c r="E29" s="36"/>
      <c r="F29" s="36"/>
      <c r="G29" s="36"/>
      <c r="H29" s="36"/>
      <c r="I29" s="3"/>
      <c r="J29" s="23"/>
      <c r="K29" s="120"/>
      <c r="Q29" s="3"/>
      <c r="R29" s="3"/>
    </row>
    <row r="30" spans="2:21" ht="15" customHeight="1" x14ac:dyDescent="0.25">
      <c r="B30" s="36"/>
      <c r="C30" s="36"/>
      <c r="D30" s="36"/>
      <c r="E30" s="36"/>
      <c r="F30" s="36"/>
      <c r="G30" s="36"/>
      <c r="H30" s="36"/>
      <c r="I30" s="3"/>
      <c r="J30" s="3"/>
      <c r="Q30" s="3"/>
      <c r="R30" s="3"/>
    </row>
    <row r="31" spans="2:21" ht="15" customHeight="1" x14ac:dyDescent="0.25">
      <c r="B31" s="36"/>
      <c r="C31" s="36"/>
      <c r="D31" s="36"/>
      <c r="E31" s="36"/>
      <c r="F31" s="36"/>
      <c r="G31" s="36"/>
      <c r="H31" s="36"/>
      <c r="I31" s="3"/>
      <c r="J31" s="3"/>
      <c r="Q31" s="3"/>
      <c r="R31" s="3"/>
    </row>
    <row r="32" spans="2:21" ht="15" customHeight="1" x14ac:dyDescent="0.25">
      <c r="B32" s="36"/>
      <c r="C32" s="36"/>
      <c r="D32" s="36"/>
      <c r="E32" s="36"/>
      <c r="F32" s="36"/>
      <c r="G32" s="36"/>
      <c r="H32" s="36"/>
      <c r="I32" s="3"/>
      <c r="J32" s="3"/>
      <c r="Q32" s="3"/>
      <c r="R32" s="3"/>
    </row>
    <row r="33" spans="2:18" ht="15" customHeight="1" x14ac:dyDescent="0.25">
      <c r="B33" s="36"/>
      <c r="C33" s="36"/>
      <c r="D33" s="36"/>
      <c r="E33" s="36"/>
      <c r="F33" s="36"/>
      <c r="G33" s="36"/>
      <c r="H33" s="36"/>
      <c r="I33" s="3"/>
      <c r="J33" s="3"/>
      <c r="Q33" s="3"/>
      <c r="R33" s="3"/>
    </row>
    <row r="34" spans="2:18" ht="15" customHeight="1" x14ac:dyDescent="0.25">
      <c r="B34" s="36"/>
      <c r="C34" s="36"/>
      <c r="D34" s="36"/>
      <c r="E34" s="36"/>
      <c r="F34" s="36"/>
      <c r="G34" s="36"/>
      <c r="H34" s="36"/>
      <c r="I34" s="3"/>
      <c r="J34" s="3"/>
      <c r="Q34" s="3"/>
      <c r="R34" s="3"/>
    </row>
    <row r="35" spans="2:18" ht="15" customHeight="1" x14ac:dyDescent="0.25">
      <c r="B35" s="36"/>
      <c r="C35" s="36"/>
      <c r="D35" s="36"/>
      <c r="E35" s="36"/>
      <c r="F35" s="36"/>
      <c r="G35" s="36"/>
      <c r="H35" s="36"/>
      <c r="I35" s="3"/>
      <c r="J35" s="3"/>
      <c r="Q35" s="3"/>
      <c r="R35" s="3"/>
    </row>
    <row r="36" spans="2:18" ht="15" customHeight="1" x14ac:dyDescent="0.25">
      <c r="B36" s="36"/>
      <c r="C36" s="36"/>
      <c r="D36" s="36"/>
      <c r="E36" s="36"/>
      <c r="F36" s="36"/>
      <c r="G36" s="36"/>
      <c r="H36" s="36"/>
      <c r="I36" s="3"/>
      <c r="J36" s="3"/>
      <c r="Q36" s="3"/>
      <c r="R36" s="3"/>
    </row>
    <row r="37" spans="2:18" ht="24.95" customHeight="1" x14ac:dyDescent="0.25">
      <c r="B37" s="203" t="s">
        <v>159</v>
      </c>
      <c r="C37" s="203"/>
      <c r="D37" s="203"/>
      <c r="E37" s="203"/>
      <c r="F37" s="203"/>
      <c r="G37" s="203"/>
      <c r="H37" s="203"/>
      <c r="I37" s="3"/>
      <c r="J37"/>
      <c r="K37" s="107"/>
      <c r="L37" s="107"/>
      <c r="M37" s="107"/>
      <c r="N37" s="107"/>
      <c r="O37" s="107"/>
      <c r="P37" s="107"/>
      <c r="Q37"/>
      <c r="R37"/>
    </row>
    <row r="38" spans="2:18" ht="12" customHeight="1" x14ac:dyDescent="0.25">
      <c r="B38" s="39" t="s">
        <v>147</v>
      </c>
      <c r="C38" s="60"/>
      <c r="D38" s="60"/>
      <c r="E38" s="60"/>
      <c r="F38" s="60"/>
      <c r="G38" s="60"/>
      <c r="H38" s="60"/>
      <c r="I38" s="3"/>
      <c r="J38" s="57"/>
      <c r="Q38" s="3"/>
      <c r="R38" s="3"/>
    </row>
    <row r="39" spans="2:18" ht="12" customHeight="1" x14ac:dyDescent="0.25">
      <c r="B39" s="39" t="s">
        <v>102</v>
      </c>
      <c r="C39" s="36"/>
      <c r="D39" s="36"/>
      <c r="E39" s="36"/>
      <c r="F39" s="36"/>
      <c r="G39" s="36"/>
      <c r="H39" s="36"/>
      <c r="I39" s="3"/>
      <c r="J39" s="14"/>
      <c r="K39" s="108"/>
      <c r="L39" s="108"/>
      <c r="M39" s="108"/>
      <c r="Q39" s="3"/>
    </row>
    <row r="40" spans="2:18" x14ac:dyDescent="0.25">
      <c r="B40" s="3"/>
      <c r="C40" s="59"/>
      <c r="D40" s="59"/>
      <c r="E40" s="59"/>
      <c r="F40" s="59"/>
      <c r="G40" s="59"/>
      <c r="H40" s="36"/>
      <c r="I40" s="3"/>
      <c r="J40" s="3"/>
      <c r="Q40" s="3"/>
      <c r="R40" s="3"/>
    </row>
    <row r="41" spans="2:18" x14ac:dyDescent="0.25">
      <c r="C41" s="3"/>
      <c r="D41" s="3"/>
      <c r="E41" s="3"/>
      <c r="F41" s="3"/>
      <c r="G41" s="3"/>
      <c r="H41" s="3"/>
      <c r="I41" s="3"/>
      <c r="J41" s="3"/>
      <c r="Q41" s="3"/>
      <c r="R41" s="3"/>
    </row>
  </sheetData>
  <sheetProtection algorithmName="SHA-512" hashValue="cvuqb+T/klt8C2lW95gbhvywq4f4nPMqzyRPd9SeiIQI4xDjucfYm84KmfnXpjKpMhrzHF+2CBpPqqjYCuLHLw==" saltValue="zX52LDN9Ih46V3EFZpniHw==" spinCount="100000" sheet="1" objects="1" scenarios="1"/>
  <mergeCells count="6">
    <mergeCell ref="B4:B5"/>
    <mergeCell ref="B6:B7"/>
    <mergeCell ref="J26:J27"/>
    <mergeCell ref="L26:L27"/>
    <mergeCell ref="B37:H37"/>
    <mergeCell ref="B8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R47"/>
  <sheetViews>
    <sheetView showGridLines="0" zoomScaleNormal="100" workbookViewId="0">
      <selection activeCell="I8" sqref="I8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39" style="1" customWidth="1"/>
    <col min="4" max="8" width="10.7109375" style="1" customWidth="1"/>
    <col min="9" max="9" width="11.42578125" style="1"/>
    <col min="10" max="10" width="8.28515625" style="16" customWidth="1"/>
    <col min="11" max="11" width="8.28515625" style="1" customWidth="1"/>
    <col min="12" max="15" width="7.140625" style="105" customWidth="1"/>
    <col min="16" max="18" width="7.140625" style="1" customWidth="1"/>
    <col min="19" max="16384" width="11.42578125" style="1"/>
  </cols>
  <sheetData>
    <row r="1" spans="2:18" x14ac:dyDescent="0.25">
      <c r="B1" s="46" t="s">
        <v>96</v>
      </c>
      <c r="C1" s="36"/>
      <c r="D1" s="36"/>
      <c r="E1" s="36"/>
      <c r="F1" s="36"/>
      <c r="G1" s="36"/>
      <c r="H1" s="36"/>
      <c r="I1" s="3"/>
      <c r="J1" s="18"/>
      <c r="K1" s="3"/>
      <c r="P1" s="3"/>
      <c r="Q1" s="3"/>
      <c r="R1" s="3"/>
    </row>
    <row r="2" spans="2:18" x14ac:dyDescent="0.25">
      <c r="B2" s="71" t="s">
        <v>140</v>
      </c>
      <c r="C2" s="36"/>
      <c r="D2" s="36"/>
      <c r="E2" s="36"/>
      <c r="F2" s="36"/>
      <c r="G2" s="36"/>
      <c r="H2" s="36"/>
      <c r="I2" s="3"/>
      <c r="J2" s="18"/>
      <c r="K2" s="3"/>
      <c r="P2" s="3"/>
      <c r="Q2" s="3"/>
      <c r="R2" s="3"/>
    </row>
    <row r="3" spans="2:18" ht="36" x14ac:dyDescent="0.25">
      <c r="B3" s="133" t="s">
        <v>49</v>
      </c>
      <c r="C3" s="137" t="s">
        <v>37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11"/>
      <c r="J3" s="7"/>
      <c r="K3" s="7"/>
      <c r="P3" s="3"/>
      <c r="Q3" s="3"/>
      <c r="R3" s="3"/>
    </row>
    <row r="4" spans="2:18" ht="30" customHeight="1" x14ac:dyDescent="0.25">
      <c r="B4" s="206" t="s">
        <v>3</v>
      </c>
      <c r="C4" s="87" t="s">
        <v>56</v>
      </c>
      <c r="D4" s="89">
        <v>0</v>
      </c>
      <c r="E4" s="89">
        <v>3</v>
      </c>
      <c r="F4" s="89">
        <v>9</v>
      </c>
      <c r="G4" s="89">
        <v>5</v>
      </c>
      <c r="H4" s="89">
        <f t="shared" ref="H4:H7" si="0">SUM(D4:G4)</f>
        <v>17</v>
      </c>
      <c r="I4" s="10"/>
      <c r="J4" s="14"/>
      <c r="K4" s="7"/>
      <c r="P4" s="3"/>
      <c r="Q4" s="3"/>
      <c r="R4" s="3"/>
    </row>
    <row r="5" spans="2:18" ht="30" customHeight="1" x14ac:dyDescent="0.25">
      <c r="B5" s="206"/>
      <c r="C5" s="87" t="s">
        <v>57</v>
      </c>
      <c r="D5" s="89">
        <v>0</v>
      </c>
      <c r="E5" s="89">
        <v>0</v>
      </c>
      <c r="F5" s="89">
        <v>14</v>
      </c>
      <c r="G5" s="89">
        <v>3</v>
      </c>
      <c r="H5" s="89">
        <f t="shared" si="0"/>
        <v>17</v>
      </c>
      <c r="I5" s="10"/>
      <c r="J5" s="19"/>
      <c r="K5" s="7"/>
      <c r="P5" s="3"/>
      <c r="Q5" s="3"/>
      <c r="R5" s="3"/>
    </row>
    <row r="6" spans="2:18" ht="30" customHeight="1" x14ac:dyDescent="0.25">
      <c r="B6" s="206" t="s">
        <v>100</v>
      </c>
      <c r="C6" s="87" t="s">
        <v>56</v>
      </c>
      <c r="D6" s="89">
        <v>45</v>
      </c>
      <c r="E6" s="89">
        <v>126</v>
      </c>
      <c r="F6" s="89">
        <v>220</v>
      </c>
      <c r="G6" s="89">
        <v>103</v>
      </c>
      <c r="H6" s="89">
        <f t="shared" si="0"/>
        <v>494</v>
      </c>
      <c r="I6" s="11"/>
      <c r="J6" s="14"/>
      <c r="K6" s="7"/>
      <c r="P6" s="3"/>
      <c r="Q6" s="3"/>
      <c r="R6" s="3"/>
    </row>
    <row r="7" spans="2:18" ht="30" customHeight="1" x14ac:dyDescent="0.25">
      <c r="B7" s="206"/>
      <c r="C7" s="87" t="s">
        <v>57</v>
      </c>
      <c r="D7" s="89">
        <v>22</v>
      </c>
      <c r="E7" s="89">
        <v>65</v>
      </c>
      <c r="F7" s="89">
        <v>285</v>
      </c>
      <c r="G7" s="89">
        <v>122</v>
      </c>
      <c r="H7" s="89">
        <f t="shared" si="0"/>
        <v>494</v>
      </c>
      <c r="I7" s="10"/>
      <c r="J7" s="19"/>
      <c r="K7" s="7"/>
      <c r="P7" s="3"/>
      <c r="Q7" s="3"/>
      <c r="R7" s="3"/>
    </row>
    <row r="8" spans="2:18" ht="30" customHeight="1" x14ac:dyDescent="0.25">
      <c r="B8" s="205" t="s">
        <v>50</v>
      </c>
      <c r="C8" s="174" t="s">
        <v>56</v>
      </c>
      <c r="D8" s="173">
        <f t="shared" ref="D8:G9" si="1">D4+D6</f>
        <v>45</v>
      </c>
      <c r="E8" s="173">
        <f t="shared" si="1"/>
        <v>129</v>
      </c>
      <c r="F8" s="173">
        <f t="shared" si="1"/>
        <v>229</v>
      </c>
      <c r="G8" s="173">
        <f t="shared" si="1"/>
        <v>108</v>
      </c>
      <c r="H8" s="173">
        <f>SUM(D8:G8)</f>
        <v>511</v>
      </c>
      <c r="I8" s="10"/>
      <c r="J8" s="14"/>
      <c r="K8" s="7"/>
      <c r="P8" s="3"/>
      <c r="Q8" s="3"/>
      <c r="R8" s="3"/>
    </row>
    <row r="9" spans="2:18" ht="30" customHeight="1" x14ac:dyDescent="0.25">
      <c r="B9" s="205"/>
      <c r="C9" s="174" t="s">
        <v>57</v>
      </c>
      <c r="D9" s="173">
        <f t="shared" si="1"/>
        <v>22</v>
      </c>
      <c r="E9" s="173">
        <f t="shared" si="1"/>
        <v>65</v>
      </c>
      <c r="F9" s="173">
        <f t="shared" si="1"/>
        <v>299</v>
      </c>
      <c r="G9" s="173">
        <f t="shared" si="1"/>
        <v>125</v>
      </c>
      <c r="H9" s="175">
        <f>SUM(D9:G9)</f>
        <v>511</v>
      </c>
      <c r="I9" s="10"/>
      <c r="J9" s="19"/>
      <c r="K9" s="7"/>
      <c r="P9" s="3"/>
      <c r="Q9" s="3"/>
      <c r="R9" s="3"/>
    </row>
    <row r="10" spans="2:18" x14ac:dyDescent="0.25">
      <c r="B10" s="39" t="s">
        <v>102</v>
      </c>
      <c r="C10" s="36"/>
      <c r="D10" s="36"/>
      <c r="E10" s="36"/>
      <c r="F10" s="36"/>
      <c r="G10" s="36"/>
      <c r="H10" s="36"/>
      <c r="I10" s="3"/>
      <c r="J10"/>
      <c r="K10"/>
      <c r="L10" s="107"/>
      <c r="M10" s="107"/>
      <c r="N10" s="107"/>
      <c r="O10" s="107"/>
      <c r="P10"/>
      <c r="Q10"/>
      <c r="R10" s="3"/>
    </row>
    <row r="11" spans="2:18" x14ac:dyDescent="0.25">
      <c r="B11" s="58"/>
      <c r="C11" s="36"/>
      <c r="D11" s="36"/>
      <c r="E11" s="36"/>
      <c r="F11" s="36"/>
      <c r="G11" s="36"/>
      <c r="H11" s="36"/>
      <c r="I11" s="3"/>
      <c r="J11"/>
      <c r="K11"/>
      <c r="L11" s="107"/>
      <c r="M11" s="107"/>
      <c r="N11" s="107"/>
      <c r="O11" s="107"/>
      <c r="P11"/>
      <c r="Q11"/>
      <c r="R11" s="3"/>
    </row>
    <row r="12" spans="2:18" x14ac:dyDescent="0.25">
      <c r="B12" s="46" t="s">
        <v>95</v>
      </c>
      <c r="C12" s="36"/>
      <c r="D12" s="36"/>
      <c r="E12" s="36"/>
      <c r="F12" s="36"/>
      <c r="G12" s="36"/>
      <c r="H12" s="36"/>
      <c r="I12" s="3"/>
      <c r="J12"/>
      <c r="K12"/>
      <c r="L12" s="107"/>
      <c r="M12" s="107"/>
      <c r="N12" s="107"/>
      <c r="O12" s="107"/>
      <c r="P12"/>
      <c r="Q12"/>
      <c r="R12" s="3"/>
    </row>
    <row r="13" spans="2:18" ht="24.95" customHeight="1" x14ac:dyDescent="0.25">
      <c r="B13" s="209" t="s">
        <v>141</v>
      </c>
      <c r="C13" s="209"/>
      <c r="D13" s="209"/>
      <c r="E13" s="209"/>
      <c r="F13" s="36"/>
      <c r="G13" s="36"/>
      <c r="H13" s="36"/>
      <c r="I13" s="3"/>
      <c r="J13"/>
      <c r="K13"/>
      <c r="L13" s="107"/>
      <c r="M13" s="107"/>
      <c r="N13" s="107"/>
      <c r="O13" s="107"/>
      <c r="P13"/>
      <c r="Q13"/>
      <c r="R13" s="3"/>
    </row>
    <row r="14" spans="2:18" x14ac:dyDescent="0.25">
      <c r="B14" s="58" t="s">
        <v>53</v>
      </c>
      <c r="C14" s="36"/>
      <c r="D14" s="36"/>
      <c r="E14" s="36"/>
      <c r="F14" s="36"/>
      <c r="G14" s="36"/>
      <c r="H14" s="36"/>
      <c r="I14" s="3"/>
      <c r="J14"/>
      <c r="K14"/>
      <c r="L14" s="107"/>
      <c r="M14" s="107"/>
      <c r="N14" s="107"/>
      <c r="O14" s="107"/>
      <c r="P14"/>
      <c r="Q14"/>
      <c r="R14" s="3"/>
    </row>
    <row r="15" spans="2:18" x14ac:dyDescent="0.25">
      <c r="B15" s="36"/>
      <c r="C15" s="36"/>
      <c r="D15" s="36"/>
      <c r="E15" s="36"/>
      <c r="F15" s="36"/>
      <c r="G15" s="36"/>
      <c r="H15" s="36"/>
      <c r="I15" s="3"/>
      <c r="J15"/>
      <c r="K15"/>
      <c r="L15" s="107"/>
      <c r="M15" s="107"/>
      <c r="N15" s="107"/>
      <c r="O15" s="107"/>
      <c r="P15"/>
      <c r="Q15"/>
      <c r="R15" s="3"/>
    </row>
    <row r="16" spans="2:18" ht="15" customHeight="1" x14ac:dyDescent="0.25">
      <c r="B16" s="36"/>
      <c r="C16" s="36"/>
      <c r="D16" s="36"/>
      <c r="E16" s="36"/>
      <c r="F16" s="36"/>
      <c r="G16" s="36"/>
      <c r="H16" s="36"/>
      <c r="I16" s="3"/>
      <c r="J16"/>
      <c r="K16"/>
      <c r="L16" s="107"/>
      <c r="M16" s="107"/>
      <c r="N16" s="107"/>
      <c r="O16" s="107"/>
      <c r="P16"/>
      <c r="Q16"/>
      <c r="R16" s="3"/>
    </row>
    <row r="17" spans="2:18" ht="15" customHeight="1" x14ac:dyDescent="0.25">
      <c r="B17" s="36"/>
      <c r="C17" s="36"/>
      <c r="D17" s="36"/>
      <c r="E17" s="36"/>
      <c r="F17" s="36"/>
      <c r="G17" s="36"/>
      <c r="H17" s="36"/>
      <c r="I17" s="3"/>
      <c r="J17" s="227"/>
      <c r="K17" s="227"/>
      <c r="L17" s="220"/>
      <c r="M17" s="220" t="s">
        <v>38</v>
      </c>
      <c r="N17" s="220" t="s">
        <v>39</v>
      </c>
      <c r="O17" s="220" t="s">
        <v>40</v>
      </c>
      <c r="P17" s="220" t="s">
        <v>41</v>
      </c>
      <c r="Q17" s="227"/>
      <c r="R17" s="31"/>
    </row>
    <row r="18" spans="2:18" x14ac:dyDescent="0.25">
      <c r="B18" s="36"/>
      <c r="C18" s="36"/>
      <c r="D18" s="36"/>
      <c r="E18" s="36"/>
      <c r="F18" s="36"/>
      <c r="G18" s="36"/>
      <c r="H18" s="36"/>
      <c r="I18" s="3"/>
      <c r="J18" s="220" t="str">
        <f>+B8</f>
        <v>Total Inicial</v>
      </c>
      <c r="K18" s="228" t="str">
        <f>+C8</f>
        <v>Planifica el proceso de enseñanza y aprendizaje</v>
      </c>
      <c r="L18" s="241">
        <f>R18-SUM(M18:Q18)</f>
        <v>5.8999999999999941E-2</v>
      </c>
      <c r="M18" s="241">
        <f t="shared" ref="M18:P19" si="2">D8/$H8</f>
        <v>8.8062622309197647E-2</v>
      </c>
      <c r="N18" s="241">
        <f t="shared" si="2"/>
        <v>0.25244618395303325</v>
      </c>
      <c r="O18" s="241">
        <f t="shared" si="2"/>
        <v>0.44814090019569469</v>
      </c>
      <c r="P18" s="241">
        <f t="shared" si="2"/>
        <v>0.21135029354207435</v>
      </c>
      <c r="Q18" s="242">
        <v>0.34100000000000003</v>
      </c>
      <c r="R18" s="243">
        <v>1.4</v>
      </c>
    </row>
    <row r="19" spans="2:18" ht="15" customHeight="1" x14ac:dyDescent="0.25">
      <c r="B19" s="36"/>
      <c r="C19" s="36"/>
      <c r="D19" s="36"/>
      <c r="E19" s="36"/>
      <c r="F19" s="36"/>
      <c r="G19" s="36"/>
      <c r="H19" s="36"/>
      <c r="I19" s="3"/>
      <c r="J19" s="228"/>
      <c r="K19" s="228" t="str">
        <f>+C9</f>
        <v>Cumple con responsabilidad y compromiso su rol dentro de la comunidad educativa</v>
      </c>
      <c r="L19" s="241">
        <f t="shared" ref="L19:L23" si="3">R19-SUM(M19:Q19)</f>
        <v>0.22999999999999998</v>
      </c>
      <c r="M19" s="241">
        <f t="shared" si="2"/>
        <v>4.3052837573385516E-2</v>
      </c>
      <c r="N19" s="241">
        <f t="shared" si="2"/>
        <v>0.12720156555772993</v>
      </c>
      <c r="O19" s="241">
        <f t="shared" si="2"/>
        <v>0.58512720156555775</v>
      </c>
      <c r="P19" s="241">
        <f t="shared" si="2"/>
        <v>0.2446183953033268</v>
      </c>
      <c r="Q19" s="242">
        <v>0.17000000000000004</v>
      </c>
      <c r="R19" s="243">
        <v>1.4</v>
      </c>
    </row>
    <row r="20" spans="2:18" ht="15" customHeight="1" x14ac:dyDescent="0.25">
      <c r="B20" s="36"/>
      <c r="C20" s="36"/>
      <c r="D20" s="36"/>
      <c r="E20" s="36"/>
      <c r="F20" s="36"/>
      <c r="G20" s="36"/>
      <c r="H20" s="36"/>
      <c r="I20" s="3"/>
      <c r="J20" s="228" t="str">
        <f>+B4</f>
        <v>Ciclo I (Cuna)</v>
      </c>
      <c r="K20" s="228" t="str">
        <f>+C4</f>
        <v>Planifica el proceso de enseñanza y aprendizaje</v>
      </c>
      <c r="L20" s="241">
        <f t="shared" si="3"/>
        <v>0.22299999999999986</v>
      </c>
      <c r="M20" s="241">
        <f t="shared" ref="M20:P23" si="4">D4/$H4</f>
        <v>0</v>
      </c>
      <c r="N20" s="241">
        <f t="shared" si="4"/>
        <v>0.17647058823529413</v>
      </c>
      <c r="O20" s="241">
        <f t="shared" si="4"/>
        <v>0.52941176470588236</v>
      </c>
      <c r="P20" s="241">
        <f t="shared" si="4"/>
        <v>0.29411764705882354</v>
      </c>
      <c r="Q20" s="242">
        <v>0.17699999999999994</v>
      </c>
      <c r="R20" s="243">
        <v>1.4</v>
      </c>
    </row>
    <row r="21" spans="2:18" ht="15" customHeight="1" x14ac:dyDescent="0.25">
      <c r="B21" s="36"/>
      <c r="C21" s="36"/>
      <c r="D21" s="36"/>
      <c r="E21" s="36"/>
      <c r="F21" s="36"/>
      <c r="G21" s="36"/>
      <c r="H21" s="36"/>
      <c r="I21" s="3"/>
      <c r="J21" s="228"/>
      <c r="K21" s="228" t="str">
        <f>+C5</f>
        <v>Cumple con responsabilidad y compromiso su rol dentro de la comunidad educativa</v>
      </c>
      <c r="L21" s="241">
        <f t="shared" si="3"/>
        <v>0.39999999999999991</v>
      </c>
      <c r="M21" s="241">
        <f t="shared" si="4"/>
        <v>0</v>
      </c>
      <c r="N21" s="241">
        <f t="shared" si="4"/>
        <v>0</v>
      </c>
      <c r="O21" s="241">
        <f t="shared" si="4"/>
        <v>0.82352941176470584</v>
      </c>
      <c r="P21" s="241">
        <f t="shared" si="4"/>
        <v>0.17647058823529413</v>
      </c>
      <c r="Q21" s="242">
        <v>0</v>
      </c>
      <c r="R21" s="243">
        <v>1.4</v>
      </c>
    </row>
    <row r="22" spans="2:18" ht="15" customHeight="1" x14ac:dyDescent="0.25">
      <c r="B22" s="36"/>
      <c r="C22" s="36"/>
      <c r="D22" s="36"/>
      <c r="E22" s="36"/>
      <c r="F22" s="36"/>
      <c r="G22" s="36"/>
      <c r="H22" s="36"/>
      <c r="I22" s="3"/>
      <c r="J22" s="228" t="str">
        <f>+B6</f>
        <v>Ciclo ll (Jardín)</v>
      </c>
      <c r="K22" s="228" t="str">
        <f t="shared" ref="K22:K23" si="5">+C6</f>
        <v>Planifica el proceso de enseñanza y aprendizaje</v>
      </c>
      <c r="L22" s="241">
        <f t="shared" si="3"/>
        <v>5.3999999999999826E-2</v>
      </c>
      <c r="M22" s="241">
        <f t="shared" si="4"/>
        <v>9.1093117408906882E-2</v>
      </c>
      <c r="N22" s="241">
        <f t="shared" si="4"/>
        <v>0.25506072874493929</v>
      </c>
      <c r="O22" s="241">
        <f t="shared" si="4"/>
        <v>0.44534412955465585</v>
      </c>
      <c r="P22" s="241">
        <f t="shared" si="4"/>
        <v>0.20850202429149797</v>
      </c>
      <c r="Q22" s="242">
        <v>0.34600000000000003</v>
      </c>
      <c r="R22" s="243">
        <v>1.4</v>
      </c>
    </row>
    <row r="23" spans="2:18" ht="15" customHeight="1" x14ac:dyDescent="0.25">
      <c r="B23" s="36"/>
      <c r="C23" s="36"/>
      <c r="D23" s="36"/>
      <c r="E23" s="36"/>
      <c r="F23" s="36"/>
      <c r="G23" s="36"/>
      <c r="H23" s="36"/>
      <c r="I23" s="3"/>
      <c r="J23" s="228"/>
      <c r="K23" s="228" t="str">
        <f t="shared" si="5"/>
        <v>Cumple con responsabilidad y compromiso su rol dentro de la comunidad educativa</v>
      </c>
      <c r="L23" s="241">
        <f t="shared" si="3"/>
        <v>0.22399999999999975</v>
      </c>
      <c r="M23" s="241">
        <f t="shared" si="4"/>
        <v>4.4534412955465584E-2</v>
      </c>
      <c r="N23" s="241">
        <f t="shared" si="4"/>
        <v>0.13157894736842105</v>
      </c>
      <c r="O23" s="241">
        <f t="shared" si="4"/>
        <v>0.57692307692307687</v>
      </c>
      <c r="P23" s="241">
        <f t="shared" si="4"/>
        <v>0.24696356275303644</v>
      </c>
      <c r="Q23" s="242">
        <v>0.17600000000000005</v>
      </c>
      <c r="R23" s="243">
        <v>1.4</v>
      </c>
    </row>
    <row r="24" spans="2:18" ht="15" customHeight="1" x14ac:dyDescent="0.25">
      <c r="B24" s="36"/>
      <c r="C24" s="36"/>
      <c r="D24" s="36"/>
      <c r="E24" s="36"/>
      <c r="F24" s="36"/>
      <c r="G24" s="36"/>
      <c r="H24" s="36"/>
      <c r="I24" s="3"/>
      <c r="J24"/>
      <c r="K24"/>
      <c r="P24"/>
      <c r="Q24"/>
      <c r="R24" s="3"/>
    </row>
    <row r="25" spans="2:18" ht="15" customHeight="1" x14ac:dyDescent="0.25">
      <c r="B25" s="36"/>
      <c r="C25" s="36"/>
      <c r="D25" s="36"/>
      <c r="E25" s="36"/>
      <c r="F25" s="36"/>
      <c r="G25" s="36"/>
      <c r="H25" s="36"/>
      <c r="I25" s="3"/>
      <c r="J25" s="14"/>
      <c r="K25" s="3"/>
      <c r="P25" s="3"/>
      <c r="Q25" s="3"/>
      <c r="R25" s="3"/>
    </row>
    <row r="26" spans="2:18" ht="15" customHeight="1" x14ac:dyDescent="0.25">
      <c r="B26" s="36"/>
      <c r="C26" s="36"/>
      <c r="D26" s="36"/>
      <c r="E26" s="36"/>
      <c r="F26" s="36"/>
      <c r="G26" s="36"/>
      <c r="H26" s="36"/>
      <c r="I26" s="3"/>
      <c r="J26" s="14"/>
      <c r="K26" s="3"/>
      <c r="P26" s="3"/>
      <c r="Q26" s="3"/>
      <c r="R26" s="3"/>
    </row>
    <row r="27" spans="2:18" ht="15" customHeight="1" x14ac:dyDescent="0.25">
      <c r="B27" s="36"/>
      <c r="C27" s="36"/>
      <c r="D27" s="36"/>
      <c r="E27" s="36"/>
      <c r="F27" s="36"/>
      <c r="G27" s="36"/>
      <c r="H27" s="36"/>
      <c r="I27" s="3"/>
      <c r="J27" s="14"/>
      <c r="K27" s="3"/>
      <c r="P27" s="3"/>
      <c r="Q27" s="3"/>
      <c r="R27" s="3"/>
    </row>
    <row r="28" spans="2:18" ht="15" customHeight="1" x14ac:dyDescent="0.25">
      <c r="B28" s="36"/>
      <c r="C28" s="36"/>
      <c r="D28" s="36"/>
      <c r="E28" s="36"/>
      <c r="F28" s="36"/>
      <c r="G28" s="36"/>
      <c r="H28" s="36"/>
      <c r="I28" s="3"/>
      <c r="J28" s="14"/>
      <c r="K28" s="3"/>
      <c r="P28" s="3"/>
      <c r="Q28" s="3"/>
      <c r="R28" s="3"/>
    </row>
    <row r="29" spans="2:18" ht="15" customHeight="1" x14ac:dyDescent="0.25">
      <c r="B29" s="36"/>
      <c r="C29" s="36"/>
      <c r="D29" s="36"/>
      <c r="E29" s="36"/>
      <c r="F29" s="36"/>
      <c r="G29" s="36"/>
      <c r="H29" s="36"/>
      <c r="I29" s="3"/>
      <c r="J29" s="14"/>
      <c r="K29" s="3"/>
      <c r="P29" s="3"/>
      <c r="Q29" s="3"/>
      <c r="R29" s="3"/>
    </row>
    <row r="30" spans="2:18" ht="15" customHeight="1" x14ac:dyDescent="0.25">
      <c r="B30" s="36"/>
      <c r="C30" s="36"/>
      <c r="D30" s="36"/>
      <c r="E30" s="36"/>
      <c r="F30" s="36"/>
      <c r="G30" s="36"/>
      <c r="H30" s="36"/>
      <c r="I30" s="3"/>
      <c r="J30" s="14"/>
      <c r="K30" s="3"/>
      <c r="P30" s="3"/>
      <c r="Q30" s="3"/>
      <c r="R30" s="3"/>
    </row>
    <row r="31" spans="2:18" ht="15" customHeight="1" x14ac:dyDescent="0.25">
      <c r="B31" s="36"/>
      <c r="C31" s="36"/>
      <c r="D31" s="36"/>
      <c r="E31" s="36"/>
      <c r="F31" s="36"/>
      <c r="G31" s="36"/>
      <c r="H31" s="36"/>
      <c r="I31" s="3"/>
      <c r="J31" s="14"/>
      <c r="K31" s="3"/>
      <c r="P31" s="3"/>
      <c r="Q31" s="3"/>
      <c r="R31" s="3"/>
    </row>
    <row r="32" spans="2:18" ht="15" customHeight="1" x14ac:dyDescent="0.25">
      <c r="B32" s="36"/>
      <c r="C32" s="36"/>
      <c r="D32" s="36"/>
      <c r="E32" s="36"/>
      <c r="F32" s="36"/>
      <c r="G32" s="36"/>
      <c r="H32" s="36"/>
      <c r="I32" s="3"/>
      <c r="J32" s="14"/>
      <c r="K32" s="3"/>
      <c r="P32" s="3"/>
      <c r="Q32" s="3"/>
      <c r="R32" s="3"/>
    </row>
    <row r="33" spans="2:18" ht="15" customHeight="1" x14ac:dyDescent="0.25">
      <c r="B33" s="36"/>
      <c r="C33" s="36"/>
      <c r="D33" s="36"/>
      <c r="E33" s="36"/>
      <c r="F33" s="36"/>
      <c r="G33" s="36"/>
      <c r="H33" s="36"/>
      <c r="I33" s="3"/>
      <c r="J33" s="14"/>
      <c r="K33" s="3"/>
      <c r="P33" s="3"/>
      <c r="Q33" s="3"/>
      <c r="R33" s="3"/>
    </row>
    <row r="34" spans="2:18" ht="15" customHeight="1" x14ac:dyDescent="0.25">
      <c r="B34" s="36"/>
      <c r="C34" s="36"/>
      <c r="D34" s="36"/>
      <c r="E34" s="36"/>
      <c r="F34" s="36"/>
      <c r="G34" s="36"/>
      <c r="H34" s="36"/>
      <c r="I34" s="3"/>
      <c r="J34" s="19"/>
      <c r="K34" s="7"/>
      <c r="P34" s="3"/>
      <c r="Q34" s="3"/>
      <c r="R34" s="3"/>
    </row>
    <row r="35" spans="2:18" x14ac:dyDescent="0.25">
      <c r="B35" s="36"/>
      <c r="C35" s="36"/>
      <c r="D35" s="36"/>
      <c r="E35" s="36"/>
      <c r="F35" s="36"/>
      <c r="G35" s="36"/>
      <c r="H35" s="36"/>
      <c r="I35" s="3"/>
      <c r="J35" s="19"/>
      <c r="K35" s="7"/>
      <c r="P35" s="3"/>
      <c r="Q35" s="3"/>
      <c r="R35" s="3"/>
    </row>
    <row r="36" spans="2:18" x14ac:dyDescent="0.25">
      <c r="B36" s="36"/>
      <c r="C36" s="36"/>
      <c r="D36" s="36"/>
      <c r="E36" s="36"/>
      <c r="F36" s="36"/>
      <c r="G36" s="36"/>
      <c r="H36" s="36"/>
      <c r="I36" s="3"/>
      <c r="J36" s="19"/>
      <c r="K36" s="7"/>
      <c r="L36" s="108"/>
      <c r="M36" s="108"/>
      <c r="P36" s="3"/>
      <c r="Q36" s="3"/>
      <c r="R36" s="3"/>
    </row>
    <row r="37" spans="2:18" ht="15" customHeight="1" x14ac:dyDescent="0.25">
      <c r="B37" s="36"/>
      <c r="C37" s="36"/>
      <c r="D37" s="36"/>
      <c r="E37" s="36"/>
      <c r="F37" s="36"/>
      <c r="G37" s="36"/>
      <c r="H37" s="36"/>
      <c r="I37" s="3"/>
      <c r="J37" s="19"/>
      <c r="K37" s="7"/>
      <c r="L37" s="108"/>
      <c r="M37" s="108"/>
      <c r="P37" s="3"/>
      <c r="Q37" s="3"/>
      <c r="R37" s="3"/>
    </row>
    <row r="38" spans="2:18" x14ac:dyDescent="0.25">
      <c r="B38" s="36"/>
      <c r="C38" s="36"/>
      <c r="D38" s="36"/>
      <c r="E38" s="36"/>
      <c r="F38" s="36"/>
      <c r="G38" s="36"/>
      <c r="H38" s="36"/>
      <c r="I38" s="3"/>
      <c r="J38" s="19"/>
      <c r="K38" s="7"/>
      <c r="L38" s="108"/>
      <c r="M38" s="108"/>
      <c r="P38" s="3"/>
      <c r="Q38" s="3"/>
      <c r="R38" s="3"/>
    </row>
    <row r="39" spans="2:18" ht="15" customHeight="1" x14ac:dyDescent="0.25">
      <c r="B39" s="36"/>
      <c r="C39" s="36"/>
      <c r="D39" s="36"/>
      <c r="E39" s="36"/>
      <c r="F39" s="36"/>
      <c r="G39" s="36"/>
      <c r="H39" s="36"/>
      <c r="I39" s="3"/>
      <c r="J39" s="19"/>
      <c r="K39" s="7"/>
      <c r="L39" s="108"/>
      <c r="M39" s="108"/>
      <c r="P39" s="3"/>
      <c r="Q39" s="3"/>
      <c r="R39" s="3"/>
    </row>
    <row r="40" spans="2:18" x14ac:dyDescent="0.25">
      <c r="B40" s="36"/>
      <c r="C40" s="36"/>
      <c r="D40" s="36"/>
      <c r="E40" s="36"/>
      <c r="F40" s="36"/>
      <c r="G40" s="36"/>
      <c r="H40" s="36"/>
      <c r="I40" s="3"/>
      <c r="J40" s="19"/>
      <c r="K40" s="7"/>
      <c r="L40" s="108"/>
      <c r="M40" s="108"/>
      <c r="P40" s="3"/>
      <c r="Q40" s="3"/>
      <c r="R40" s="3"/>
    </row>
    <row r="41" spans="2:18" x14ac:dyDescent="0.25">
      <c r="B41" s="36"/>
      <c r="C41" s="36"/>
      <c r="D41" s="36"/>
      <c r="E41" s="36"/>
      <c r="F41" s="36"/>
      <c r="G41" s="36"/>
      <c r="H41" s="36"/>
      <c r="I41" s="3"/>
      <c r="J41" s="19"/>
      <c r="K41" s="7"/>
      <c r="L41" s="108"/>
      <c r="M41" s="108"/>
      <c r="P41" s="3"/>
      <c r="Q41" s="3"/>
      <c r="R41" s="3"/>
    </row>
    <row r="42" spans="2:18" x14ac:dyDescent="0.25">
      <c r="B42" s="39" t="s">
        <v>157</v>
      </c>
      <c r="J42" s="167"/>
      <c r="K42" s="151"/>
      <c r="L42" s="151"/>
      <c r="M42" s="151"/>
      <c r="N42" s="149"/>
      <c r="O42" s="149"/>
      <c r="P42" s="149"/>
      <c r="Q42" s="149"/>
      <c r="R42" s="149"/>
    </row>
    <row r="43" spans="2:18" ht="24.95" customHeight="1" x14ac:dyDescent="0.25">
      <c r="B43" s="202" t="s">
        <v>102</v>
      </c>
      <c r="C43" s="202"/>
      <c r="D43" s="202"/>
      <c r="E43" s="60"/>
      <c r="F43" s="60"/>
      <c r="G43" s="60"/>
      <c r="H43" s="60"/>
      <c r="I43" s="3"/>
      <c r="J43" s="57"/>
      <c r="K43" s="40"/>
      <c r="P43" s="3"/>
      <c r="Q43" s="3"/>
      <c r="R43" s="3"/>
    </row>
    <row r="44" spans="2:18" ht="12" customHeight="1" x14ac:dyDescent="0.25">
      <c r="C44" s="36"/>
      <c r="D44" s="36"/>
      <c r="E44" s="36"/>
      <c r="F44" s="36"/>
      <c r="G44" s="36"/>
      <c r="H44" s="36"/>
      <c r="I44" s="3"/>
      <c r="J44" s="14"/>
      <c r="K44" s="7"/>
      <c r="L44" s="108"/>
      <c r="M44" s="108"/>
      <c r="P44" s="3"/>
      <c r="Q44" s="3"/>
    </row>
    <row r="45" spans="2:18" x14ac:dyDescent="0.25">
      <c r="B45" s="36"/>
      <c r="C45" s="36"/>
      <c r="D45" s="36"/>
      <c r="E45" s="36"/>
      <c r="F45" s="36"/>
      <c r="G45" s="36"/>
      <c r="H45" s="36"/>
      <c r="I45" s="3"/>
      <c r="J45" s="14"/>
      <c r="K45" s="7"/>
      <c r="L45" s="108"/>
      <c r="M45" s="108"/>
      <c r="P45" s="3"/>
      <c r="Q45" s="3"/>
      <c r="R45" s="3"/>
    </row>
    <row r="46" spans="2:18" x14ac:dyDescent="0.25">
      <c r="J46" s="15"/>
      <c r="K46" s="12"/>
      <c r="L46" s="108"/>
      <c r="M46" s="108"/>
    </row>
    <row r="47" spans="2:18" x14ac:dyDescent="0.25">
      <c r="J47" s="15"/>
      <c r="K47" s="12"/>
      <c r="L47" s="108"/>
      <c r="M47" s="108"/>
    </row>
  </sheetData>
  <sheetProtection algorithmName="SHA-512" hashValue="c3p2rwePvqy8insKPwedcRNGHqNfrbtRSNAvfDio0nARq1B3zSxrWVRdXMr8S9TnDof6dCjuUkMX7Pj873LR8A==" saltValue="AD3JSaXseqs8Rbud4W3M5A==" spinCount="100000" sheet="1" objects="1" scenarios="1"/>
  <mergeCells count="5">
    <mergeCell ref="B43:D43"/>
    <mergeCell ref="B8:B9"/>
    <mergeCell ref="B4:B5"/>
    <mergeCell ref="B6:B7"/>
    <mergeCell ref="B13:E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A1:R43"/>
  <sheetViews>
    <sheetView showGridLines="0" zoomScaleNormal="100" workbookViewId="0">
      <selection activeCell="I11" sqref="I11"/>
    </sheetView>
  </sheetViews>
  <sheetFormatPr baseColWidth="10" defaultColWidth="11.42578125" defaultRowHeight="15" x14ac:dyDescent="0.25"/>
  <cols>
    <col min="1" max="1" width="7.7109375" style="1" customWidth="1"/>
    <col min="2" max="2" width="37" style="1" customWidth="1"/>
    <col min="3" max="8" width="10.7109375" style="1" customWidth="1"/>
    <col min="9" max="9" width="11.42578125" style="1"/>
    <col min="10" max="10" width="7.85546875" style="1" customWidth="1"/>
    <col min="11" max="11" width="13.42578125" style="1" bestFit="1" customWidth="1"/>
    <col min="12" max="15" width="6.42578125" style="105" customWidth="1"/>
    <col min="16" max="18" width="6.42578125" style="1" customWidth="1"/>
    <col min="19" max="16384" width="11.42578125" style="1"/>
  </cols>
  <sheetData>
    <row r="1" spans="2:18" x14ac:dyDescent="0.25">
      <c r="B1" s="46" t="s">
        <v>98</v>
      </c>
      <c r="C1" s="36"/>
      <c r="D1" s="36"/>
      <c r="E1" s="36"/>
      <c r="F1" s="36"/>
      <c r="G1" s="36"/>
      <c r="H1" s="36"/>
      <c r="I1" s="3"/>
      <c r="J1" s="3"/>
      <c r="K1" s="3"/>
      <c r="P1" s="3"/>
    </row>
    <row r="2" spans="2:18" ht="15.75" x14ac:dyDescent="0.25">
      <c r="B2" s="71" t="s">
        <v>142</v>
      </c>
      <c r="C2" s="36"/>
      <c r="D2" s="36"/>
      <c r="E2" s="36"/>
      <c r="F2" s="36"/>
      <c r="G2" s="36"/>
      <c r="H2" s="36"/>
      <c r="I2" s="3"/>
      <c r="J2" s="3"/>
      <c r="K2" s="3"/>
      <c r="P2" s="3"/>
    </row>
    <row r="3" spans="2:18" ht="36" x14ac:dyDescent="0.25">
      <c r="B3" s="133" t="s">
        <v>37</v>
      </c>
      <c r="C3" s="137" t="s">
        <v>48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3"/>
      <c r="J3" s="3"/>
      <c r="K3" s="3"/>
      <c r="P3" s="3"/>
    </row>
    <row r="4" spans="2:18" ht="24.95" customHeight="1" x14ac:dyDescent="0.25">
      <c r="B4" s="212" t="s">
        <v>56</v>
      </c>
      <c r="C4" s="88" t="s">
        <v>5</v>
      </c>
      <c r="D4" s="89">
        <v>21</v>
      </c>
      <c r="E4" s="89">
        <v>68</v>
      </c>
      <c r="F4" s="89">
        <v>118</v>
      </c>
      <c r="G4" s="89">
        <v>61</v>
      </c>
      <c r="H4" s="89">
        <f t="shared" ref="H4:H7" si="0">SUM(D4:G4)</f>
        <v>268</v>
      </c>
      <c r="I4" s="3"/>
      <c r="J4" s="27"/>
      <c r="K4" s="28"/>
      <c r="P4" s="3"/>
    </row>
    <row r="5" spans="2:18" ht="24.95" customHeight="1" x14ac:dyDescent="0.25">
      <c r="B5" s="212"/>
      <c r="C5" s="88" t="s">
        <v>4</v>
      </c>
      <c r="D5" s="89">
        <v>24</v>
      </c>
      <c r="E5" s="89">
        <v>58</v>
      </c>
      <c r="F5" s="89">
        <v>102</v>
      </c>
      <c r="G5" s="89">
        <v>42</v>
      </c>
      <c r="H5" s="89">
        <f t="shared" si="0"/>
        <v>226</v>
      </c>
      <c r="I5" s="3"/>
      <c r="J5" s="27"/>
      <c r="K5" s="28"/>
      <c r="P5" s="3"/>
    </row>
    <row r="6" spans="2:18" ht="24.95" customHeight="1" x14ac:dyDescent="0.25">
      <c r="B6" s="204" t="s">
        <v>57</v>
      </c>
      <c r="C6" s="88" t="s">
        <v>5</v>
      </c>
      <c r="D6" s="89">
        <v>10</v>
      </c>
      <c r="E6" s="89">
        <v>38</v>
      </c>
      <c r="F6" s="89">
        <v>147</v>
      </c>
      <c r="G6" s="89">
        <v>73</v>
      </c>
      <c r="H6" s="89">
        <f t="shared" si="0"/>
        <v>268</v>
      </c>
      <c r="I6" s="3"/>
      <c r="J6" s="27"/>
      <c r="K6" s="28"/>
      <c r="P6" s="3"/>
    </row>
    <row r="7" spans="2:18" ht="24.95" customHeight="1" x14ac:dyDescent="0.25">
      <c r="B7" s="204"/>
      <c r="C7" s="88" t="s">
        <v>4</v>
      </c>
      <c r="D7" s="89">
        <v>12</v>
      </c>
      <c r="E7" s="89">
        <v>27</v>
      </c>
      <c r="F7" s="89">
        <v>138</v>
      </c>
      <c r="G7" s="89">
        <v>49</v>
      </c>
      <c r="H7" s="89">
        <f t="shared" si="0"/>
        <v>226</v>
      </c>
      <c r="I7" s="3"/>
      <c r="J7" s="29"/>
      <c r="K7" s="29"/>
      <c r="P7" s="3"/>
    </row>
    <row r="8" spans="2:18" ht="15" customHeight="1" x14ac:dyDescent="0.25">
      <c r="B8" s="39" t="s">
        <v>147</v>
      </c>
      <c r="C8" s="60"/>
      <c r="D8" s="60"/>
      <c r="E8" s="60"/>
      <c r="F8" s="60"/>
      <c r="G8" s="60"/>
      <c r="H8" s="60"/>
      <c r="I8" s="3"/>
      <c r="J8" s="57"/>
      <c r="K8" s="75"/>
      <c r="P8" s="3"/>
      <c r="Q8" s="3"/>
    </row>
    <row r="9" spans="2:18" x14ac:dyDescent="0.25">
      <c r="B9" s="39" t="s">
        <v>102</v>
      </c>
      <c r="C9" s="36"/>
      <c r="D9" s="36"/>
      <c r="E9" s="36"/>
      <c r="F9" s="36"/>
      <c r="G9" s="36"/>
      <c r="H9" s="36"/>
      <c r="I9" s="3"/>
      <c r="J9"/>
      <c r="K9" s="75"/>
      <c r="M9" s="107"/>
      <c r="N9" s="107"/>
      <c r="O9" s="107"/>
      <c r="P9"/>
      <c r="Q9" s="3"/>
    </row>
    <row r="10" spans="2:18" ht="15" customHeight="1" x14ac:dyDescent="0.25">
      <c r="B10" s="58"/>
      <c r="C10" s="36"/>
      <c r="D10" s="36"/>
      <c r="E10" s="36"/>
      <c r="F10" s="36"/>
      <c r="G10" s="36"/>
      <c r="H10" s="36"/>
      <c r="I10" s="3"/>
      <c r="J10" s="30"/>
      <c r="K10" s="75"/>
      <c r="M10" s="106"/>
      <c r="N10" s="106"/>
      <c r="O10" s="106"/>
      <c r="P10" s="3"/>
    </row>
    <row r="11" spans="2:18" x14ac:dyDescent="0.25">
      <c r="B11" s="46" t="s">
        <v>97</v>
      </c>
      <c r="C11" s="36"/>
      <c r="D11" s="36"/>
      <c r="E11" s="36"/>
      <c r="F11" s="36"/>
      <c r="G11" s="36"/>
      <c r="H11" s="36"/>
      <c r="I11" s="3"/>
      <c r="J11" s="30"/>
      <c r="K11" s="75"/>
      <c r="M11" s="106"/>
      <c r="N11" s="106"/>
      <c r="O11" s="106"/>
      <c r="P11" s="3"/>
    </row>
    <row r="12" spans="2:18" ht="15.75" x14ac:dyDescent="0.25">
      <c r="B12" s="177" t="s">
        <v>143</v>
      </c>
      <c r="C12" s="36"/>
      <c r="D12" s="36"/>
      <c r="E12" s="36"/>
      <c r="F12" s="36"/>
      <c r="G12" s="36"/>
      <c r="H12" s="36"/>
      <c r="I12" s="3"/>
      <c r="J12"/>
      <c r="K12"/>
      <c r="L12" s="107"/>
      <c r="M12" s="107"/>
      <c r="N12" s="107"/>
      <c r="O12" s="107"/>
      <c r="P12" s="3"/>
    </row>
    <row r="13" spans="2:18" x14ac:dyDescent="0.25">
      <c r="B13" s="36"/>
      <c r="C13" s="36"/>
      <c r="D13" s="36"/>
      <c r="E13" s="36"/>
      <c r="F13" s="36"/>
      <c r="G13" s="36"/>
      <c r="H13" s="36"/>
      <c r="I13" s="3"/>
      <c r="J13"/>
      <c r="K13"/>
      <c r="L13" s="107"/>
      <c r="M13" s="107"/>
      <c r="N13" s="107"/>
      <c r="O13" s="107"/>
      <c r="P13" s="3"/>
    </row>
    <row r="14" spans="2:18" x14ac:dyDescent="0.25">
      <c r="B14" s="36"/>
      <c r="C14" s="36"/>
      <c r="D14" s="36"/>
      <c r="E14" s="36"/>
      <c r="F14" s="36"/>
      <c r="G14" s="36"/>
      <c r="H14" s="36"/>
      <c r="I14" s="3"/>
      <c r="J14"/>
      <c r="K14"/>
      <c r="L14" s="107"/>
      <c r="M14" s="107"/>
      <c r="N14" s="107"/>
      <c r="O14" s="107"/>
      <c r="P14" s="3"/>
    </row>
    <row r="15" spans="2:18" ht="15" customHeight="1" x14ac:dyDescent="0.25">
      <c r="B15" s="36"/>
      <c r="C15" s="36"/>
      <c r="D15" s="36"/>
      <c r="E15" s="36"/>
      <c r="F15" s="36"/>
      <c r="G15" s="36"/>
      <c r="H15" s="36"/>
      <c r="I15" s="3"/>
      <c r="J15"/>
      <c r="K15"/>
      <c r="L15" s="107"/>
      <c r="M15" s="107"/>
      <c r="N15" s="107"/>
      <c r="O15" s="107"/>
      <c r="P15" s="3"/>
    </row>
    <row r="16" spans="2:18" x14ac:dyDescent="0.25">
      <c r="B16" s="36"/>
      <c r="C16" s="36"/>
      <c r="D16" s="36"/>
      <c r="E16" s="36"/>
      <c r="F16" s="36"/>
      <c r="G16" s="36"/>
      <c r="H16" s="36"/>
      <c r="I16" s="3"/>
      <c r="J16" s="227"/>
      <c r="K16" s="227"/>
      <c r="L16" s="31"/>
      <c r="M16" s="31"/>
      <c r="N16" s="31"/>
      <c r="O16" s="31"/>
      <c r="P16" s="31"/>
      <c r="Q16" s="31"/>
      <c r="R16" s="31"/>
    </row>
    <row r="17" spans="2:18" ht="15" customHeight="1" x14ac:dyDescent="0.25">
      <c r="B17" s="36"/>
      <c r="C17" s="36"/>
      <c r="D17" s="36"/>
      <c r="E17" s="36"/>
      <c r="F17" s="36"/>
      <c r="G17" s="36"/>
      <c r="H17" s="36"/>
      <c r="I17" s="3"/>
      <c r="J17" s="227"/>
      <c r="K17" s="227"/>
      <c r="L17" s="220"/>
      <c r="M17" s="226" t="s">
        <v>38</v>
      </c>
      <c r="N17" s="226" t="s">
        <v>39</v>
      </c>
      <c r="O17" s="226" t="s">
        <v>40</v>
      </c>
      <c r="P17" s="226" t="s">
        <v>41</v>
      </c>
      <c r="Q17" s="227"/>
      <c r="R17" s="31"/>
    </row>
    <row r="18" spans="2:18" x14ac:dyDescent="0.25">
      <c r="B18" s="36"/>
      <c r="C18" s="36"/>
      <c r="D18" s="36"/>
      <c r="E18" s="36"/>
      <c r="F18" s="36"/>
      <c r="G18" s="36"/>
      <c r="H18" s="36"/>
      <c r="I18" s="3"/>
      <c r="J18" s="220" t="str">
        <f>+B4</f>
        <v>Planifica el proceso de enseñanza y aprendizaje</v>
      </c>
      <c r="K18" s="228" t="str">
        <f>+C4</f>
        <v>Urbano</v>
      </c>
      <c r="L18" s="241">
        <f>R18-SUM(M18:Q18)</f>
        <v>0.1100000000000001</v>
      </c>
      <c r="M18" s="244">
        <v>0.02</v>
      </c>
      <c r="N18" s="244">
        <v>0.12</v>
      </c>
      <c r="O18" s="244">
        <v>0.46</v>
      </c>
      <c r="P18" s="244">
        <v>0.4</v>
      </c>
      <c r="Q18" s="242">
        <v>0.13999999999999996</v>
      </c>
      <c r="R18" s="243">
        <v>1.25</v>
      </c>
    </row>
    <row r="19" spans="2:18" ht="15" customHeight="1" x14ac:dyDescent="0.25">
      <c r="B19" s="36"/>
      <c r="C19" s="36"/>
      <c r="D19" s="36"/>
      <c r="E19" s="36"/>
      <c r="F19" s="36"/>
      <c r="G19" s="36"/>
      <c r="H19" s="36"/>
      <c r="I19" s="3"/>
      <c r="J19" s="228"/>
      <c r="K19" s="228" t="str">
        <f>+C5</f>
        <v>Rural</v>
      </c>
      <c r="L19" s="241">
        <f t="shared" ref="L19:L21" si="1">R19-SUM(M19:Q19)</f>
        <v>6.0000000000000053E-2</v>
      </c>
      <c r="M19" s="244">
        <v>0.02</v>
      </c>
      <c r="N19" s="244">
        <v>0.17</v>
      </c>
      <c r="O19" s="244">
        <v>0.54</v>
      </c>
      <c r="P19" s="244">
        <v>0.27</v>
      </c>
      <c r="Q19" s="242">
        <v>0.18999999999999995</v>
      </c>
      <c r="R19" s="243">
        <v>1.25</v>
      </c>
    </row>
    <row r="20" spans="2:18" ht="15" customHeight="1" x14ac:dyDescent="0.25">
      <c r="B20" s="36"/>
      <c r="C20" s="36"/>
      <c r="D20" s="36"/>
      <c r="E20" s="36"/>
      <c r="F20" s="36"/>
      <c r="G20" s="36"/>
      <c r="H20" s="36"/>
      <c r="I20" s="3"/>
      <c r="J20" s="228" t="str">
        <f>+B6</f>
        <v>Cumple con responsabilidad y compromiso su rol dentro de la comunidad educativa</v>
      </c>
      <c r="K20" s="228" t="str">
        <f>+C6</f>
        <v>Urbano</v>
      </c>
      <c r="L20" s="241">
        <f t="shared" si="1"/>
        <v>0.17999999999999994</v>
      </c>
      <c r="M20" s="244">
        <v>0.01</v>
      </c>
      <c r="N20" s="244">
        <v>0.06</v>
      </c>
      <c r="O20" s="244">
        <v>0.52</v>
      </c>
      <c r="P20" s="244">
        <v>0.41</v>
      </c>
      <c r="Q20" s="242">
        <v>7.0000000000000062E-2</v>
      </c>
      <c r="R20" s="243">
        <v>1.25</v>
      </c>
    </row>
    <row r="21" spans="2:18" ht="15" customHeight="1" x14ac:dyDescent="0.25">
      <c r="B21" s="36"/>
      <c r="C21" s="36"/>
      <c r="D21" s="36"/>
      <c r="E21" s="36"/>
      <c r="F21" s="36"/>
      <c r="G21" s="36"/>
      <c r="H21" s="36"/>
      <c r="I21" s="3"/>
      <c r="J21" s="228"/>
      <c r="K21" s="228" t="str">
        <f>+C7</f>
        <v>Rural</v>
      </c>
      <c r="L21" s="241">
        <f t="shared" si="1"/>
        <v>0.14999999999999991</v>
      </c>
      <c r="M21" s="244">
        <v>0.01</v>
      </c>
      <c r="N21" s="244">
        <v>0.09</v>
      </c>
      <c r="O21" s="244">
        <v>0.6</v>
      </c>
      <c r="P21" s="244">
        <v>0.3</v>
      </c>
      <c r="Q21" s="242">
        <v>9.9999999999999978E-2</v>
      </c>
      <c r="R21" s="243">
        <v>1.25</v>
      </c>
    </row>
    <row r="22" spans="2:18" ht="15" customHeight="1" x14ac:dyDescent="0.25">
      <c r="B22" s="36"/>
      <c r="C22" s="36"/>
      <c r="D22" s="36"/>
      <c r="E22" s="36"/>
      <c r="F22" s="36"/>
      <c r="G22" s="36"/>
      <c r="H22" s="36"/>
      <c r="I22" s="3"/>
      <c r="J22" s="228"/>
      <c r="K22" s="228"/>
      <c r="L22" s="227"/>
      <c r="M22" s="227"/>
      <c r="N22" s="227"/>
      <c r="O22" s="227"/>
      <c r="P22" s="31"/>
      <c r="Q22" s="31"/>
      <c r="R22" s="31"/>
    </row>
    <row r="23" spans="2:18" ht="15" customHeight="1" x14ac:dyDescent="0.25">
      <c r="B23" s="36"/>
      <c r="C23" s="36"/>
      <c r="D23" s="36"/>
      <c r="E23" s="36"/>
      <c r="F23" s="36"/>
      <c r="G23" s="36"/>
      <c r="H23" s="36"/>
      <c r="I23" s="3"/>
      <c r="J23" s="156"/>
      <c r="K23" s="156"/>
      <c r="L23" s="118"/>
      <c r="M23" s="119"/>
      <c r="N23" s="119"/>
      <c r="O23" s="119"/>
      <c r="P23" s="3"/>
    </row>
    <row r="24" spans="2:18" ht="15" customHeight="1" x14ac:dyDescent="0.25">
      <c r="B24" s="36"/>
      <c r="C24" s="36"/>
      <c r="D24" s="36"/>
      <c r="E24" s="36"/>
      <c r="F24" s="36"/>
      <c r="G24" s="36"/>
      <c r="H24" s="36"/>
      <c r="I24" s="3"/>
      <c r="J24" s="20"/>
      <c r="K24" s="21"/>
      <c r="L24" s="118"/>
      <c r="M24" s="119"/>
      <c r="N24" s="119"/>
      <c r="O24" s="119"/>
      <c r="P24" s="3"/>
    </row>
    <row r="25" spans="2:18" ht="15" customHeight="1" x14ac:dyDescent="0.25">
      <c r="B25" s="36"/>
      <c r="C25" s="36"/>
      <c r="D25" s="36"/>
      <c r="E25" s="36"/>
      <c r="F25" s="36"/>
      <c r="G25" s="36"/>
      <c r="H25" s="36"/>
      <c r="I25" s="3"/>
      <c r="J25" s="20"/>
      <c r="K25" s="21"/>
      <c r="L25" s="118"/>
      <c r="M25" s="119"/>
      <c r="N25" s="119"/>
      <c r="O25" s="119"/>
      <c r="P25" s="3"/>
    </row>
    <row r="26" spans="2:18" x14ac:dyDescent="0.25">
      <c r="B26" s="36"/>
      <c r="C26" s="36"/>
      <c r="D26" s="36"/>
      <c r="E26" s="36"/>
      <c r="F26" s="36"/>
      <c r="G26" s="36"/>
      <c r="H26" s="36"/>
      <c r="I26" s="3"/>
      <c r="J26" s="20"/>
      <c r="K26" s="21"/>
      <c r="L26" s="118"/>
      <c r="M26" s="119"/>
      <c r="N26" s="119"/>
      <c r="O26" s="119"/>
      <c r="P26" s="3"/>
    </row>
    <row r="27" spans="2:18" ht="15" customHeight="1" x14ac:dyDescent="0.25">
      <c r="B27" s="36"/>
      <c r="C27" s="36"/>
      <c r="D27" s="36"/>
      <c r="E27" s="36"/>
      <c r="F27" s="36"/>
      <c r="G27" s="36"/>
      <c r="H27" s="36"/>
      <c r="I27" s="3"/>
      <c r="J27" s="24"/>
      <c r="K27" s="8"/>
      <c r="L27" s="108"/>
      <c r="M27" s="108"/>
      <c r="N27" s="108"/>
      <c r="O27" s="108"/>
      <c r="P27" s="3"/>
    </row>
    <row r="28" spans="2:18" x14ac:dyDescent="0.25">
      <c r="B28" s="36"/>
      <c r="C28" s="36"/>
      <c r="D28" s="36"/>
      <c r="E28" s="36"/>
      <c r="F28" s="36"/>
      <c r="G28" s="36"/>
      <c r="H28" s="36"/>
      <c r="I28" s="3"/>
      <c r="J28" s="24"/>
      <c r="K28" s="8"/>
      <c r="P28" s="3"/>
    </row>
    <row r="29" spans="2:18" ht="15" customHeight="1" x14ac:dyDescent="0.25">
      <c r="B29" s="36"/>
      <c r="C29" s="36"/>
      <c r="D29" s="36"/>
      <c r="E29" s="36"/>
      <c r="F29" s="36"/>
      <c r="G29" s="36"/>
      <c r="H29" s="36"/>
      <c r="I29" s="3"/>
      <c r="J29" s="3"/>
      <c r="K29" s="3"/>
      <c r="P29" s="3"/>
    </row>
    <row r="30" spans="2:18" ht="15" customHeight="1" x14ac:dyDescent="0.25">
      <c r="B30" s="36"/>
      <c r="C30" s="36"/>
      <c r="D30" s="36"/>
      <c r="E30" s="36"/>
      <c r="F30" s="36"/>
      <c r="G30" s="36"/>
      <c r="H30" s="36"/>
      <c r="I30" s="3"/>
      <c r="J30" s="3"/>
      <c r="K30" s="3"/>
      <c r="P30" s="3"/>
    </row>
    <row r="31" spans="2:18" ht="15" customHeight="1" x14ac:dyDescent="0.25">
      <c r="B31" s="36"/>
      <c r="C31" s="36"/>
      <c r="D31" s="36"/>
      <c r="E31" s="36"/>
      <c r="F31" s="36"/>
      <c r="G31" s="36"/>
      <c r="H31" s="36"/>
      <c r="I31" s="3"/>
      <c r="J31" s="3"/>
      <c r="K31" s="3"/>
      <c r="P31" s="3"/>
    </row>
    <row r="32" spans="2:18" ht="15" customHeight="1" x14ac:dyDescent="0.25">
      <c r="B32" s="36"/>
      <c r="C32" s="36"/>
      <c r="D32" s="36"/>
      <c r="E32" s="36"/>
      <c r="F32" s="36"/>
      <c r="G32" s="36"/>
      <c r="H32" s="36"/>
      <c r="I32" s="3"/>
      <c r="J32" s="3"/>
      <c r="K32" s="3"/>
      <c r="P32" s="3"/>
    </row>
    <row r="33" spans="1:17" ht="15" customHeight="1" x14ac:dyDescent="0.25">
      <c r="B33" s="36"/>
      <c r="C33" s="36"/>
      <c r="D33" s="36"/>
      <c r="E33" s="36"/>
      <c r="F33" s="36"/>
      <c r="G33" s="36"/>
      <c r="H33" s="36"/>
      <c r="I33" s="3"/>
      <c r="J33" s="3"/>
      <c r="K33" s="3"/>
      <c r="P33" s="3"/>
    </row>
    <row r="34" spans="1:17" ht="15" customHeight="1" x14ac:dyDescent="0.25">
      <c r="B34" s="36"/>
      <c r="C34" s="36"/>
      <c r="D34" s="36"/>
      <c r="E34" s="36"/>
      <c r="F34" s="36"/>
      <c r="G34" s="36"/>
      <c r="H34" s="36"/>
      <c r="I34" s="3"/>
      <c r="J34" s="3"/>
      <c r="K34" s="3"/>
      <c r="P34" s="3"/>
    </row>
    <row r="35" spans="1:17" ht="15" customHeight="1" x14ac:dyDescent="0.25">
      <c r="B35" s="36"/>
      <c r="C35" s="36"/>
      <c r="D35" s="36"/>
      <c r="E35" s="36"/>
      <c r="F35" s="36"/>
      <c r="G35" s="36"/>
      <c r="H35" s="36"/>
      <c r="I35" s="3"/>
      <c r="J35" s="3"/>
      <c r="K35" s="3"/>
      <c r="P35" s="3"/>
    </row>
    <row r="36" spans="1:17" ht="15" customHeight="1" x14ac:dyDescent="0.25">
      <c r="B36" s="39" t="s">
        <v>147</v>
      </c>
      <c r="C36" s="60"/>
      <c r="D36" s="60"/>
      <c r="E36" s="60"/>
      <c r="F36" s="60"/>
      <c r="G36" s="60"/>
      <c r="H36" s="60"/>
      <c r="I36" s="3"/>
      <c r="J36" s="57"/>
      <c r="K36" s="40"/>
      <c r="P36" s="3"/>
      <c r="Q36" s="3"/>
    </row>
    <row r="37" spans="1:17" ht="12" customHeight="1" x14ac:dyDescent="0.25">
      <c r="B37" s="39" t="s">
        <v>102</v>
      </c>
      <c r="C37" s="36"/>
      <c r="D37" s="36"/>
      <c r="E37" s="36"/>
      <c r="F37" s="36"/>
      <c r="G37" s="36"/>
      <c r="H37" s="36"/>
      <c r="I37" s="3"/>
      <c r="J37" s="14"/>
      <c r="K37" s="7"/>
      <c r="L37" s="108"/>
      <c r="M37" s="108"/>
      <c r="P37" s="3"/>
    </row>
    <row r="38" spans="1:17" x14ac:dyDescent="0.25">
      <c r="C38" s="59"/>
      <c r="D38" s="59"/>
      <c r="E38" s="59"/>
      <c r="F38" s="59"/>
      <c r="G38" s="59"/>
      <c r="H38" s="36"/>
    </row>
    <row r="39" spans="1:17" x14ac:dyDescent="0.25">
      <c r="A39" s="24"/>
      <c r="B39" s="24"/>
      <c r="C39" s="24"/>
      <c r="D39" s="24"/>
      <c r="E39" s="24"/>
      <c r="F39" s="24"/>
      <c r="G39" s="24"/>
    </row>
    <row r="40" spans="1:17" ht="15" customHeight="1" x14ac:dyDescent="0.25">
      <c r="A40" s="24"/>
      <c r="B40" s="24"/>
      <c r="C40" s="24"/>
      <c r="D40" s="24"/>
      <c r="E40" s="24"/>
      <c r="F40" s="24"/>
      <c r="G40" s="24"/>
    </row>
    <row r="41" spans="1:17" x14ac:dyDescent="0.25">
      <c r="A41" s="24"/>
      <c r="B41" s="24"/>
      <c r="C41" s="24"/>
      <c r="D41" s="24"/>
      <c r="E41" s="24"/>
      <c r="F41" s="24"/>
      <c r="G41" s="24"/>
    </row>
    <row r="42" spans="1:17" x14ac:dyDescent="0.25">
      <c r="A42" s="24"/>
      <c r="B42" s="24"/>
      <c r="C42" s="24"/>
      <c r="D42" s="24"/>
      <c r="E42" s="24"/>
      <c r="F42" s="24"/>
      <c r="G42" s="24"/>
    </row>
    <row r="43" spans="1:17" x14ac:dyDescent="0.25">
      <c r="A43" s="24"/>
      <c r="B43" s="24"/>
      <c r="C43" s="24"/>
      <c r="D43" s="24"/>
      <c r="E43" s="24"/>
      <c r="F43" s="24"/>
      <c r="G43" s="24"/>
    </row>
  </sheetData>
  <sheetProtection algorithmName="SHA-512" hashValue="Rn0CDsD1k+UY1X+eNKG1KkF/cUw/EShmPTeN4luSQ7won9SELSTDDk8Ohkhzcu0UiGwDJUYkFiPTEbcq3qfSxg==" saltValue="G8KWy3+WOL8XlBKxdVIALg==" spinCount="100000" sheet="1" objects="1" scenarios="1"/>
  <mergeCells count="2">
    <mergeCell ref="B4:B5"/>
    <mergeCell ref="B6:B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U25"/>
  <sheetViews>
    <sheetView showGridLines="0" zoomScaleNormal="100" workbookViewId="0">
      <selection activeCell="B16" sqref="B16"/>
    </sheetView>
  </sheetViews>
  <sheetFormatPr baseColWidth="10" defaultColWidth="11.42578125" defaultRowHeight="15" x14ac:dyDescent="0.25"/>
  <cols>
    <col min="1" max="1" width="7.7109375" style="1" customWidth="1"/>
    <col min="2" max="2" width="20.7109375" style="1" customWidth="1"/>
    <col min="3" max="3" width="47.7109375" style="1" customWidth="1"/>
    <col min="4" max="8" width="10.7109375" style="1" customWidth="1"/>
    <col min="9" max="9" width="11.42578125" style="1"/>
    <col min="10" max="14" width="12.85546875" style="16" customWidth="1"/>
    <col min="15" max="15" width="7.7109375" style="16" customWidth="1"/>
    <col min="16" max="16" width="7.7109375" style="104" customWidth="1"/>
    <col min="17" max="20" width="7.7109375" style="105" customWidth="1"/>
    <col min="21" max="22" width="7.7109375" style="1" customWidth="1"/>
    <col min="23" max="16384" width="11.42578125" style="1"/>
  </cols>
  <sheetData>
    <row r="1" spans="2:21" x14ac:dyDescent="0.25">
      <c r="B1" s="68" t="s">
        <v>119</v>
      </c>
      <c r="D1" s="36"/>
      <c r="E1" s="36"/>
      <c r="F1" s="36"/>
      <c r="G1" s="36"/>
      <c r="H1" s="36"/>
      <c r="I1" s="3"/>
      <c r="J1" s="13"/>
      <c r="K1" s="13"/>
      <c r="L1" s="13"/>
      <c r="M1" s="13"/>
      <c r="N1" s="13"/>
      <c r="O1" s="13"/>
    </row>
    <row r="2" spans="2:21" x14ac:dyDescent="0.25">
      <c r="B2" s="69" t="s">
        <v>144</v>
      </c>
      <c r="D2" s="36"/>
      <c r="E2" s="36"/>
      <c r="F2" s="36"/>
      <c r="G2" s="36"/>
      <c r="H2" s="36"/>
      <c r="I2" s="3"/>
      <c r="J2" s="13"/>
      <c r="K2" s="13"/>
      <c r="L2" s="13"/>
      <c r="M2" s="13"/>
      <c r="N2" s="13"/>
      <c r="O2" s="13"/>
    </row>
    <row r="3" spans="2:21" ht="39.950000000000003" customHeight="1" x14ac:dyDescent="0.25">
      <c r="B3" s="137" t="s">
        <v>114</v>
      </c>
      <c r="C3" s="137" t="s">
        <v>37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13"/>
      <c r="J3" s="13"/>
      <c r="K3" s="13"/>
      <c r="L3" s="13"/>
      <c r="M3" s="13"/>
      <c r="N3" s="13"/>
      <c r="O3" s="13"/>
      <c r="U3" s="31"/>
    </row>
    <row r="4" spans="2:21" ht="30" customHeight="1" x14ac:dyDescent="0.25">
      <c r="B4" s="213" t="s">
        <v>115</v>
      </c>
      <c r="C4" s="87" t="s">
        <v>77</v>
      </c>
      <c r="D4" s="93">
        <v>1</v>
      </c>
      <c r="E4" s="93">
        <v>2</v>
      </c>
      <c r="F4" s="93">
        <v>12</v>
      </c>
      <c r="G4" s="93">
        <v>2</v>
      </c>
      <c r="H4" s="93">
        <f t="shared" ref="H4:H8" si="0">SUM(D4:G4)</f>
        <v>17</v>
      </c>
      <c r="I4" s="13"/>
      <c r="J4" s="26"/>
      <c r="K4" s="26"/>
      <c r="L4" s="26"/>
      <c r="M4" s="26"/>
      <c r="N4" s="26"/>
      <c r="O4" s="13"/>
      <c r="U4" s="31"/>
    </row>
    <row r="5" spans="2:21" ht="30" customHeight="1" x14ac:dyDescent="0.25">
      <c r="B5" s="214"/>
      <c r="C5" s="87" t="s">
        <v>78</v>
      </c>
      <c r="D5" s="93">
        <v>1</v>
      </c>
      <c r="E5" s="93">
        <v>2</v>
      </c>
      <c r="F5" s="93">
        <v>10</v>
      </c>
      <c r="G5" s="93">
        <v>4</v>
      </c>
      <c r="H5" s="93">
        <f t="shared" si="0"/>
        <v>17</v>
      </c>
      <c r="I5" s="13"/>
      <c r="J5" s="26"/>
      <c r="K5" s="26"/>
      <c r="L5" s="26"/>
      <c r="M5" s="26"/>
      <c r="N5" s="26"/>
      <c r="O5" s="13"/>
      <c r="U5" s="31"/>
    </row>
    <row r="6" spans="2:21" ht="30" customHeight="1" x14ac:dyDescent="0.25">
      <c r="B6" s="214"/>
      <c r="C6" s="87" t="s">
        <v>79</v>
      </c>
      <c r="D6" s="93">
        <v>0</v>
      </c>
      <c r="E6" s="93">
        <v>2</v>
      </c>
      <c r="F6" s="93">
        <v>7</v>
      </c>
      <c r="G6" s="93">
        <v>8</v>
      </c>
      <c r="H6" s="93">
        <f t="shared" si="0"/>
        <v>17</v>
      </c>
      <c r="I6" s="25"/>
      <c r="J6" s="26"/>
      <c r="K6" s="26"/>
      <c r="L6" s="26"/>
      <c r="M6" s="26"/>
      <c r="N6" s="26"/>
      <c r="O6" s="13"/>
      <c r="U6" s="31"/>
    </row>
    <row r="7" spans="2:21" ht="30" customHeight="1" x14ac:dyDescent="0.25">
      <c r="B7" s="214"/>
      <c r="C7" s="87" t="s">
        <v>80</v>
      </c>
      <c r="D7" s="93">
        <v>0</v>
      </c>
      <c r="E7" s="93">
        <v>1</v>
      </c>
      <c r="F7" s="93">
        <v>8</v>
      </c>
      <c r="G7" s="93">
        <v>8</v>
      </c>
      <c r="H7" s="93">
        <f t="shared" si="0"/>
        <v>17</v>
      </c>
      <c r="I7" s="13"/>
      <c r="J7" s="26"/>
      <c r="K7" s="26"/>
      <c r="L7" s="26"/>
      <c r="M7" s="26"/>
      <c r="N7" s="26"/>
      <c r="O7" s="13"/>
      <c r="U7" s="31"/>
    </row>
    <row r="8" spans="2:21" ht="30" customHeight="1" x14ac:dyDescent="0.25">
      <c r="B8" s="215"/>
      <c r="C8" s="87" t="s">
        <v>81</v>
      </c>
      <c r="D8" s="93">
        <v>0</v>
      </c>
      <c r="E8" s="93">
        <v>3</v>
      </c>
      <c r="F8" s="93">
        <v>10</v>
      </c>
      <c r="G8" s="93">
        <v>4</v>
      </c>
      <c r="H8" s="93">
        <f t="shared" si="0"/>
        <v>17</v>
      </c>
      <c r="I8" s="13"/>
      <c r="J8" s="26"/>
      <c r="K8" s="26"/>
      <c r="L8" s="26"/>
      <c r="M8" s="26"/>
      <c r="N8" s="26"/>
      <c r="O8" s="13"/>
      <c r="U8" s="31"/>
    </row>
    <row r="9" spans="2:21" ht="30" customHeight="1" x14ac:dyDescent="0.25">
      <c r="B9" s="213" t="s">
        <v>116</v>
      </c>
      <c r="C9" s="87" t="s">
        <v>51</v>
      </c>
      <c r="D9" s="90">
        <v>1</v>
      </c>
      <c r="E9" s="90">
        <v>3</v>
      </c>
      <c r="F9" s="90">
        <v>6</v>
      </c>
      <c r="G9" s="90">
        <v>7</v>
      </c>
      <c r="H9" s="90">
        <f t="shared" ref="H9:H14" si="1">SUM(D9:G9)</f>
        <v>17</v>
      </c>
      <c r="I9" s="13"/>
      <c r="J9" s="26"/>
      <c r="K9" s="26"/>
      <c r="L9" s="26"/>
      <c r="M9" s="26"/>
      <c r="N9" s="26"/>
      <c r="O9" s="13"/>
      <c r="U9" s="31"/>
    </row>
    <row r="10" spans="2:21" ht="30" customHeight="1" x14ac:dyDescent="0.25">
      <c r="B10" s="215"/>
      <c r="C10" s="87" t="s">
        <v>52</v>
      </c>
      <c r="D10" s="90">
        <v>1</v>
      </c>
      <c r="E10" s="90">
        <v>3</v>
      </c>
      <c r="F10" s="90">
        <v>1</v>
      </c>
      <c r="G10" s="90">
        <v>12</v>
      </c>
      <c r="H10" s="90">
        <f t="shared" si="1"/>
        <v>17</v>
      </c>
      <c r="I10" s="13"/>
      <c r="J10" s="26"/>
      <c r="K10" s="26"/>
      <c r="L10" s="26"/>
      <c r="M10" s="26"/>
      <c r="N10" s="26"/>
      <c r="O10" s="13"/>
      <c r="U10" s="31"/>
    </row>
    <row r="11" spans="2:21" ht="30" customHeight="1" x14ac:dyDescent="0.25">
      <c r="B11" s="216" t="s">
        <v>117</v>
      </c>
      <c r="C11" s="87" t="s">
        <v>54</v>
      </c>
      <c r="D11" s="90">
        <v>0</v>
      </c>
      <c r="E11" s="90">
        <v>0</v>
      </c>
      <c r="F11" s="90">
        <v>3</v>
      </c>
      <c r="G11" s="90">
        <v>14</v>
      </c>
      <c r="H11" s="90">
        <f t="shared" si="1"/>
        <v>17</v>
      </c>
      <c r="I11" s="13"/>
      <c r="J11" s="26"/>
      <c r="K11" s="26"/>
      <c r="L11" s="26"/>
      <c r="M11" s="26"/>
      <c r="N11" s="26"/>
      <c r="O11" s="13"/>
      <c r="U11" s="31"/>
    </row>
    <row r="12" spans="2:21" ht="30" customHeight="1" x14ac:dyDescent="0.25">
      <c r="B12" s="217"/>
      <c r="C12" s="87" t="s">
        <v>55</v>
      </c>
      <c r="D12" s="90">
        <v>0</v>
      </c>
      <c r="E12" s="90">
        <v>0</v>
      </c>
      <c r="F12" s="90">
        <v>0</v>
      </c>
      <c r="G12" s="90">
        <v>17</v>
      </c>
      <c r="H12" s="90">
        <f t="shared" si="1"/>
        <v>17</v>
      </c>
      <c r="I12" s="13"/>
      <c r="J12" s="26"/>
      <c r="K12" s="26"/>
      <c r="L12" s="26"/>
      <c r="M12" s="26"/>
      <c r="N12" s="26"/>
      <c r="O12" s="13"/>
      <c r="U12" s="31"/>
    </row>
    <row r="13" spans="2:21" ht="30" customHeight="1" x14ac:dyDescent="0.25">
      <c r="B13" s="213" t="s">
        <v>118</v>
      </c>
      <c r="C13" s="87" t="s">
        <v>56</v>
      </c>
      <c r="D13" s="89">
        <v>0</v>
      </c>
      <c r="E13" s="89">
        <v>3</v>
      </c>
      <c r="F13" s="89">
        <v>9</v>
      </c>
      <c r="G13" s="89">
        <v>5</v>
      </c>
      <c r="H13" s="89">
        <f t="shared" si="1"/>
        <v>17</v>
      </c>
      <c r="I13" s="13"/>
      <c r="J13" s="26"/>
      <c r="K13" s="26"/>
      <c r="L13" s="26"/>
      <c r="M13" s="26"/>
      <c r="N13" s="26"/>
      <c r="O13" s="13"/>
      <c r="U13" s="31"/>
    </row>
    <row r="14" spans="2:21" ht="30" customHeight="1" x14ac:dyDescent="0.25">
      <c r="B14" s="215"/>
      <c r="C14" s="87" t="s">
        <v>57</v>
      </c>
      <c r="D14" s="89">
        <v>0</v>
      </c>
      <c r="E14" s="89">
        <v>0</v>
      </c>
      <c r="F14" s="89">
        <v>14</v>
      </c>
      <c r="G14" s="89">
        <v>3</v>
      </c>
      <c r="H14" s="89">
        <f t="shared" si="1"/>
        <v>17</v>
      </c>
      <c r="I14" s="13"/>
      <c r="J14" s="13"/>
      <c r="K14" s="13"/>
      <c r="L14" s="13"/>
      <c r="M14" s="13"/>
      <c r="N14" s="13"/>
      <c r="O14" s="13"/>
      <c r="U14" s="31"/>
    </row>
    <row r="15" spans="2:21" x14ac:dyDescent="0.25">
      <c r="B15" s="39" t="s">
        <v>102</v>
      </c>
      <c r="D15" s="52"/>
      <c r="E15" s="52"/>
      <c r="F15" s="52"/>
      <c r="G15" s="52"/>
      <c r="H15" s="52"/>
      <c r="I15"/>
      <c r="J15"/>
      <c r="K15"/>
      <c r="L15"/>
      <c r="M15"/>
      <c r="N15"/>
      <c r="O15"/>
      <c r="P15" s="107"/>
      <c r="Q15" s="107"/>
      <c r="R15" s="107"/>
      <c r="S15" s="107"/>
      <c r="T15" s="107"/>
    </row>
    <row r="16" spans="2:21" x14ac:dyDescent="0.25">
      <c r="C16" s="51"/>
      <c r="D16" s="52"/>
      <c r="E16" s="52"/>
      <c r="F16" s="52"/>
      <c r="G16" s="52"/>
      <c r="H16" s="52"/>
      <c r="I16"/>
      <c r="J16"/>
      <c r="K16"/>
      <c r="L16"/>
      <c r="M16"/>
      <c r="N16"/>
      <c r="O16"/>
      <c r="P16" s="107"/>
      <c r="Q16" s="107"/>
      <c r="R16" s="107"/>
      <c r="S16" s="107"/>
      <c r="T16" s="107"/>
    </row>
    <row r="17" spans="3:17" ht="12" customHeight="1" x14ac:dyDescent="0.25">
      <c r="C17" s="39"/>
      <c r="D17" s="36"/>
      <c r="E17" s="36"/>
      <c r="F17" s="36"/>
      <c r="G17" s="36"/>
      <c r="H17" s="36"/>
      <c r="I17" s="3"/>
      <c r="J17" s="14"/>
      <c r="K17" s="14"/>
      <c r="L17" s="14"/>
      <c r="M17" s="14"/>
      <c r="N17" s="14"/>
      <c r="O17" s="14"/>
      <c r="P17" s="112"/>
      <c r="Q17" s="108"/>
    </row>
    <row r="18" spans="3:17" x14ac:dyDescent="0.25">
      <c r="C18" s="3"/>
      <c r="D18" s="3"/>
      <c r="E18" s="3"/>
      <c r="F18" s="3"/>
      <c r="G18" s="3"/>
      <c r="H18" s="3"/>
      <c r="I18" s="3"/>
      <c r="J18" s="14"/>
      <c r="K18" s="14"/>
      <c r="L18" s="14"/>
      <c r="M18" s="14"/>
      <c r="N18" s="14"/>
      <c r="O18" s="14"/>
      <c r="P18" s="112"/>
      <c r="Q18" s="108"/>
    </row>
    <row r="19" spans="3:17" x14ac:dyDescent="0.25">
      <c r="C19" s="9"/>
      <c r="D19" s="3"/>
      <c r="E19" s="3"/>
      <c r="F19" s="3"/>
      <c r="G19" s="3"/>
      <c r="H19" s="3"/>
      <c r="I19" s="3"/>
      <c r="J19" s="14"/>
      <c r="K19" s="14"/>
      <c r="L19" s="14"/>
      <c r="M19" s="14"/>
      <c r="N19" s="14"/>
      <c r="O19" s="14"/>
      <c r="P19" s="112"/>
      <c r="Q19" s="108"/>
    </row>
    <row r="20" spans="3:17" x14ac:dyDescent="0.25">
      <c r="C20" s="3"/>
      <c r="D20" s="3"/>
      <c r="E20" s="3"/>
      <c r="F20" s="3"/>
      <c r="G20" s="3"/>
      <c r="H20" s="3"/>
      <c r="I20" s="3"/>
      <c r="J20" s="14"/>
      <c r="K20" s="14"/>
      <c r="L20" s="14"/>
      <c r="M20" s="14"/>
      <c r="N20" s="14"/>
      <c r="O20" s="14"/>
      <c r="P20" s="112"/>
      <c r="Q20" s="108"/>
    </row>
    <row r="21" spans="3:17" x14ac:dyDescent="0.25">
      <c r="J21" s="15"/>
      <c r="K21" s="15"/>
      <c r="L21" s="15"/>
      <c r="M21" s="15"/>
      <c r="N21" s="15"/>
      <c r="O21" s="15"/>
      <c r="P21" s="112"/>
      <c r="Q21" s="108"/>
    </row>
    <row r="22" spans="3:17" x14ac:dyDescent="0.25">
      <c r="J22" s="15"/>
      <c r="K22" s="15"/>
      <c r="L22" s="15"/>
      <c r="M22" s="15"/>
      <c r="N22" s="15"/>
      <c r="O22" s="15"/>
      <c r="P22" s="112"/>
      <c r="Q22" s="108"/>
    </row>
    <row r="23" spans="3:17" x14ac:dyDescent="0.25">
      <c r="J23" s="15"/>
      <c r="K23" s="15"/>
      <c r="L23" s="15"/>
      <c r="M23" s="15"/>
      <c r="N23" s="15"/>
      <c r="O23" s="15"/>
      <c r="P23" s="112"/>
      <c r="Q23" s="108"/>
    </row>
    <row r="24" spans="3:17" x14ac:dyDescent="0.25">
      <c r="Q24" s="108"/>
    </row>
    <row r="25" spans="3:17" x14ac:dyDescent="0.25">
      <c r="Q25" s="108"/>
    </row>
  </sheetData>
  <sheetProtection algorithmName="SHA-512" hashValue="xNo4iIaFXyT1aZu9L5afgXBSrLlGJKgAKnJSfvL+iM1FUGJ6cUjSBA8fV27jk8mI4Tag2S2PczdrNvGJgaPIag==" saltValue="5Tjk2iffaDaUpEsMqblp7Q==" spinCount="100000" sheet="1" objects="1" scenarios="1"/>
  <mergeCells count="4">
    <mergeCell ref="B4:B8"/>
    <mergeCell ref="B9:B10"/>
    <mergeCell ref="B11:B12"/>
    <mergeCell ref="B13:B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W60"/>
  <sheetViews>
    <sheetView showGridLines="0" zoomScaleNormal="100" workbookViewId="0">
      <selection activeCell="B1" sqref="B1"/>
    </sheetView>
  </sheetViews>
  <sheetFormatPr baseColWidth="10" defaultColWidth="11.42578125" defaultRowHeight="15" x14ac:dyDescent="0.25"/>
  <cols>
    <col min="1" max="1" width="7.7109375" style="1" customWidth="1"/>
    <col min="2" max="2" width="20.7109375" style="1" customWidth="1"/>
    <col min="3" max="3" width="47.7109375" style="1" customWidth="1"/>
    <col min="4" max="8" width="10.7109375" style="1" customWidth="1"/>
    <col min="9" max="9" width="11.42578125" style="1"/>
    <col min="10" max="14" width="12.85546875" style="16" customWidth="1"/>
    <col min="15" max="15" width="7.7109375" style="16" customWidth="1"/>
    <col min="16" max="16" width="7.7109375" style="104" customWidth="1"/>
    <col min="17" max="20" width="7.7109375" style="105" customWidth="1"/>
    <col min="21" max="22" width="7.7109375" style="1" customWidth="1"/>
    <col min="23" max="16384" width="11.42578125" style="1"/>
  </cols>
  <sheetData>
    <row r="1" spans="2:21" x14ac:dyDescent="0.25">
      <c r="B1" s="68" t="s">
        <v>120</v>
      </c>
      <c r="D1" s="36"/>
      <c r="E1" s="36"/>
      <c r="F1" s="36"/>
      <c r="G1" s="36"/>
      <c r="H1" s="36"/>
      <c r="I1" s="3"/>
      <c r="J1" s="13"/>
      <c r="K1" s="13"/>
      <c r="L1" s="13"/>
      <c r="M1" s="13"/>
      <c r="N1" s="13"/>
      <c r="O1" s="13"/>
    </row>
    <row r="2" spans="2:21" x14ac:dyDescent="0.25">
      <c r="B2" s="69" t="s">
        <v>145</v>
      </c>
      <c r="D2" s="36"/>
      <c r="E2" s="36"/>
      <c r="F2" s="36"/>
      <c r="G2" s="36"/>
      <c r="H2" s="36"/>
      <c r="I2" s="3"/>
      <c r="J2" s="13"/>
      <c r="K2" s="13"/>
      <c r="L2" s="13"/>
      <c r="M2" s="13"/>
      <c r="N2" s="13"/>
      <c r="O2" s="13"/>
    </row>
    <row r="3" spans="2:21" ht="39.950000000000003" customHeight="1" x14ac:dyDescent="0.25">
      <c r="B3" s="137" t="s">
        <v>114</v>
      </c>
      <c r="C3" s="137" t="s">
        <v>37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13"/>
      <c r="J3" s="13"/>
      <c r="K3" s="13"/>
      <c r="L3" s="13"/>
      <c r="M3" s="13"/>
      <c r="N3" s="13"/>
      <c r="O3" s="13"/>
      <c r="U3" s="31"/>
    </row>
    <row r="4" spans="2:21" ht="30" customHeight="1" x14ac:dyDescent="0.25">
      <c r="B4" s="213" t="s">
        <v>115</v>
      </c>
      <c r="C4" s="87" t="s">
        <v>43</v>
      </c>
      <c r="D4" s="92">
        <v>2</v>
      </c>
      <c r="E4" s="92">
        <v>18</v>
      </c>
      <c r="F4" s="92">
        <v>294</v>
      </c>
      <c r="G4" s="92">
        <v>170</v>
      </c>
      <c r="H4" s="92">
        <f t="shared" ref="H4:H14" si="0">SUM(D4:G4)</f>
        <v>484</v>
      </c>
      <c r="I4" s="13"/>
      <c r="J4" s="26"/>
      <c r="K4" s="26"/>
      <c r="L4" s="26"/>
      <c r="M4" s="26"/>
      <c r="N4" s="26"/>
      <c r="O4" s="13"/>
      <c r="U4" s="31"/>
    </row>
    <row r="5" spans="2:21" ht="30" customHeight="1" x14ac:dyDescent="0.25">
      <c r="B5" s="214"/>
      <c r="C5" s="87" t="s">
        <v>44</v>
      </c>
      <c r="D5" s="92">
        <v>61</v>
      </c>
      <c r="E5" s="92">
        <v>180</v>
      </c>
      <c r="F5" s="92">
        <v>204</v>
      </c>
      <c r="G5" s="92">
        <v>39</v>
      </c>
      <c r="H5" s="92">
        <f t="shared" si="0"/>
        <v>484</v>
      </c>
      <c r="I5" s="13"/>
      <c r="J5" s="26"/>
      <c r="K5" s="26"/>
      <c r="L5" s="26"/>
      <c r="M5" s="26"/>
      <c r="N5" s="26"/>
      <c r="O5" s="13"/>
      <c r="U5" s="31"/>
    </row>
    <row r="6" spans="2:21" ht="30" customHeight="1" x14ac:dyDescent="0.25">
      <c r="B6" s="214"/>
      <c r="C6" s="87" t="s">
        <v>45</v>
      </c>
      <c r="D6" s="92">
        <v>8</v>
      </c>
      <c r="E6" s="92">
        <v>175</v>
      </c>
      <c r="F6" s="92">
        <v>257</v>
      </c>
      <c r="G6" s="92">
        <v>44</v>
      </c>
      <c r="H6" s="92">
        <f t="shared" si="0"/>
        <v>484</v>
      </c>
      <c r="I6" s="25"/>
      <c r="J6" s="26"/>
      <c r="K6" s="26"/>
      <c r="L6" s="26"/>
      <c r="M6" s="26"/>
      <c r="N6" s="26"/>
      <c r="O6" s="13"/>
      <c r="U6" s="31"/>
    </row>
    <row r="7" spans="2:21" ht="30" customHeight="1" x14ac:dyDescent="0.25">
      <c r="B7" s="214"/>
      <c r="C7" s="87" t="s">
        <v>46</v>
      </c>
      <c r="D7" s="92">
        <v>1</v>
      </c>
      <c r="E7" s="92">
        <v>2</v>
      </c>
      <c r="F7" s="92">
        <v>189</v>
      </c>
      <c r="G7" s="92">
        <v>292</v>
      </c>
      <c r="H7" s="92">
        <f t="shared" si="0"/>
        <v>484</v>
      </c>
      <c r="I7" s="13"/>
      <c r="J7" s="26"/>
      <c r="K7" s="26"/>
      <c r="L7" s="26"/>
      <c r="M7" s="26"/>
      <c r="N7" s="26"/>
      <c r="O7" s="13"/>
      <c r="U7" s="31"/>
    </row>
    <row r="8" spans="2:21" ht="30" customHeight="1" x14ac:dyDescent="0.25">
      <c r="B8" s="215"/>
      <c r="C8" s="87" t="s">
        <v>47</v>
      </c>
      <c r="D8" s="92">
        <v>3</v>
      </c>
      <c r="E8" s="92">
        <v>17</v>
      </c>
      <c r="F8" s="92">
        <v>213</v>
      </c>
      <c r="G8" s="92">
        <v>251</v>
      </c>
      <c r="H8" s="92">
        <f t="shared" si="0"/>
        <v>484</v>
      </c>
      <c r="I8" s="13"/>
      <c r="J8" s="26"/>
      <c r="K8" s="26"/>
      <c r="L8" s="26"/>
      <c r="M8" s="26"/>
      <c r="N8" s="26"/>
      <c r="O8" s="13"/>
      <c r="U8" s="31"/>
    </row>
    <row r="9" spans="2:21" ht="30" customHeight="1" x14ac:dyDescent="0.25">
      <c r="B9" s="213" t="s">
        <v>116</v>
      </c>
      <c r="C9" s="87" t="s">
        <v>51</v>
      </c>
      <c r="D9" s="90">
        <v>55</v>
      </c>
      <c r="E9" s="90">
        <v>128</v>
      </c>
      <c r="F9" s="90">
        <v>206</v>
      </c>
      <c r="G9" s="90">
        <v>98</v>
      </c>
      <c r="H9" s="90">
        <f t="shared" si="0"/>
        <v>487</v>
      </c>
      <c r="I9" s="13"/>
      <c r="J9" s="26"/>
      <c r="K9" s="26"/>
      <c r="L9" s="26"/>
      <c r="M9" s="26"/>
      <c r="N9" s="26"/>
      <c r="O9" s="13"/>
      <c r="U9" s="31"/>
    </row>
    <row r="10" spans="2:21" ht="30" customHeight="1" x14ac:dyDescent="0.25">
      <c r="B10" s="215"/>
      <c r="C10" s="87" t="s">
        <v>52</v>
      </c>
      <c r="D10" s="90">
        <v>51</v>
      </c>
      <c r="E10" s="90">
        <v>96</v>
      </c>
      <c r="F10" s="90">
        <v>147</v>
      </c>
      <c r="G10" s="90">
        <v>193</v>
      </c>
      <c r="H10" s="90">
        <f t="shared" si="0"/>
        <v>487</v>
      </c>
      <c r="I10" s="13"/>
      <c r="J10" s="26"/>
      <c r="K10" s="26"/>
      <c r="L10" s="26"/>
      <c r="M10" s="26"/>
      <c r="N10" s="26"/>
      <c r="O10" s="13"/>
      <c r="U10" s="31"/>
    </row>
    <row r="11" spans="2:21" ht="30" customHeight="1" x14ac:dyDescent="0.25">
      <c r="B11" s="216" t="s">
        <v>117</v>
      </c>
      <c r="C11" s="128" t="s">
        <v>54</v>
      </c>
      <c r="D11" s="129">
        <v>29</v>
      </c>
      <c r="E11" s="129">
        <v>30</v>
      </c>
      <c r="F11" s="129">
        <v>97</v>
      </c>
      <c r="G11" s="129">
        <v>329</v>
      </c>
      <c r="H11" s="129">
        <f t="shared" si="0"/>
        <v>485</v>
      </c>
      <c r="I11" s="13"/>
      <c r="J11" s="26"/>
      <c r="K11" s="26"/>
      <c r="L11" s="26"/>
      <c r="M11" s="26"/>
      <c r="N11" s="26"/>
      <c r="O11" s="13"/>
      <c r="U11" s="31"/>
    </row>
    <row r="12" spans="2:21" ht="30" customHeight="1" x14ac:dyDescent="0.25">
      <c r="B12" s="217"/>
      <c r="C12" s="128" t="s">
        <v>55</v>
      </c>
      <c r="D12" s="129">
        <v>21</v>
      </c>
      <c r="E12" s="129">
        <v>22</v>
      </c>
      <c r="F12" s="129">
        <v>74</v>
      </c>
      <c r="G12" s="129">
        <v>369</v>
      </c>
      <c r="H12" s="129">
        <f t="shared" si="0"/>
        <v>486</v>
      </c>
      <c r="I12" s="13"/>
      <c r="J12" s="26"/>
      <c r="K12" s="26"/>
      <c r="L12" s="26"/>
      <c r="M12" s="26"/>
      <c r="N12" s="26"/>
      <c r="O12" s="13"/>
      <c r="U12" s="31"/>
    </row>
    <row r="13" spans="2:21" ht="30" customHeight="1" x14ac:dyDescent="0.25">
      <c r="B13" s="213" t="s">
        <v>118</v>
      </c>
      <c r="C13" s="87" t="s">
        <v>56</v>
      </c>
      <c r="D13" s="89">
        <v>45</v>
      </c>
      <c r="E13" s="89">
        <v>126</v>
      </c>
      <c r="F13" s="89">
        <v>220</v>
      </c>
      <c r="G13" s="89">
        <v>103</v>
      </c>
      <c r="H13" s="89">
        <f t="shared" si="0"/>
        <v>494</v>
      </c>
      <c r="I13" s="13"/>
      <c r="J13" s="26"/>
      <c r="K13" s="26"/>
      <c r="L13" s="26"/>
      <c r="M13" s="26"/>
      <c r="N13" s="26"/>
      <c r="O13" s="13"/>
      <c r="U13" s="31"/>
    </row>
    <row r="14" spans="2:21" ht="30" customHeight="1" x14ac:dyDescent="0.25">
      <c r="B14" s="215"/>
      <c r="C14" s="87" t="s">
        <v>57</v>
      </c>
      <c r="D14" s="89">
        <v>22</v>
      </c>
      <c r="E14" s="89">
        <v>65</v>
      </c>
      <c r="F14" s="89">
        <v>285</v>
      </c>
      <c r="G14" s="89">
        <v>122</v>
      </c>
      <c r="H14" s="89">
        <f t="shared" si="0"/>
        <v>494</v>
      </c>
      <c r="I14" s="13"/>
      <c r="J14" s="13"/>
      <c r="K14" s="13"/>
      <c r="L14" s="13"/>
      <c r="M14" s="13"/>
      <c r="N14" s="13"/>
      <c r="O14" s="13"/>
      <c r="U14" s="31"/>
    </row>
    <row r="15" spans="2:21" ht="15" customHeight="1" x14ac:dyDescent="0.25">
      <c r="B15" s="218" t="s">
        <v>160</v>
      </c>
      <c r="C15" s="218"/>
      <c r="D15" s="218"/>
      <c r="E15" s="218"/>
      <c r="F15" s="218"/>
      <c r="G15" s="218"/>
      <c r="H15" s="218"/>
      <c r="I15"/>
      <c r="J15"/>
      <c r="K15"/>
      <c r="L15"/>
      <c r="M15"/>
      <c r="N15"/>
      <c r="O15"/>
      <c r="P15" s="107"/>
      <c r="Q15" s="107"/>
      <c r="R15" s="107"/>
      <c r="S15" s="107"/>
      <c r="T15" s="107"/>
    </row>
    <row r="16" spans="2:21" x14ac:dyDescent="0.25">
      <c r="B16" s="39" t="s">
        <v>102</v>
      </c>
      <c r="D16" s="52"/>
      <c r="E16" s="52"/>
      <c r="F16" s="52"/>
      <c r="G16" s="52"/>
      <c r="H16" s="52"/>
      <c r="I16"/>
      <c r="J16"/>
      <c r="K16"/>
      <c r="L16"/>
      <c r="M16"/>
      <c r="N16"/>
      <c r="O16"/>
      <c r="P16" s="107"/>
      <c r="Q16" s="107"/>
      <c r="R16" s="107"/>
      <c r="S16" s="107"/>
      <c r="T16" s="107"/>
    </row>
    <row r="17" spans="2:23" x14ac:dyDescent="0.25">
      <c r="C17" s="51"/>
      <c r="D17" s="52"/>
      <c r="E17" s="52"/>
      <c r="F17" s="52"/>
      <c r="G17" s="52"/>
      <c r="H17" s="52"/>
      <c r="I17"/>
      <c r="J17"/>
      <c r="K17"/>
      <c r="L17"/>
      <c r="M17"/>
      <c r="N17"/>
      <c r="O17"/>
      <c r="P17" s="107"/>
      <c r="Q17" s="107"/>
      <c r="R17" s="107"/>
      <c r="S17" s="107"/>
      <c r="T17" s="107"/>
    </row>
    <row r="18" spans="2:23" x14ac:dyDescent="0.25">
      <c r="B18" s="68" t="s">
        <v>99</v>
      </c>
      <c r="D18" s="52"/>
      <c r="E18" s="52"/>
      <c r="F18" s="52"/>
      <c r="G18" s="52"/>
      <c r="H18" s="52"/>
      <c r="I18"/>
      <c r="J18"/>
      <c r="K18"/>
      <c r="L18"/>
      <c r="M18"/>
      <c r="N18"/>
      <c r="O18"/>
      <c r="P18" s="107"/>
      <c r="Q18" s="107"/>
      <c r="R18" s="107"/>
      <c r="S18" s="107"/>
      <c r="T18" s="107"/>
    </row>
    <row r="19" spans="2:23" x14ac:dyDescent="0.25">
      <c r="B19" s="69" t="s">
        <v>146</v>
      </c>
      <c r="D19" s="52"/>
      <c r="E19" s="52"/>
      <c r="F19" s="52"/>
      <c r="G19" s="52"/>
      <c r="H19" s="52"/>
      <c r="I19" s="113"/>
      <c r="J19" s="115"/>
      <c r="K19" s="115"/>
      <c r="L19" s="115"/>
      <c r="M19" s="115"/>
      <c r="N19" s="115"/>
      <c r="O19" s="115"/>
      <c r="P19" s="115"/>
      <c r="Q19" s="115"/>
      <c r="R19" s="115"/>
      <c r="S19" s="107"/>
      <c r="T19" s="107"/>
    </row>
    <row r="20" spans="2:23" x14ac:dyDescent="0.25">
      <c r="C20" s="36"/>
      <c r="D20" s="36"/>
      <c r="E20" s="36"/>
      <c r="F20" s="36"/>
      <c r="G20" s="36"/>
      <c r="H20" s="36"/>
      <c r="J20" s="113"/>
      <c r="K20" s="113"/>
      <c r="L20" s="113"/>
      <c r="M20" s="113"/>
      <c r="N20" s="113"/>
      <c r="O20" s="115"/>
      <c r="P20" s="115"/>
      <c r="Q20" s="115"/>
      <c r="R20" s="115"/>
      <c r="S20" s="107"/>
      <c r="T20" s="107"/>
    </row>
    <row r="21" spans="2:23" x14ac:dyDescent="0.25">
      <c r="C21" s="36"/>
      <c r="D21" s="36"/>
      <c r="E21" s="36"/>
      <c r="F21" s="36"/>
      <c r="G21" s="36"/>
      <c r="H21" s="36"/>
      <c r="J21" s="113"/>
      <c r="K21" s="113"/>
      <c r="L21" s="113"/>
      <c r="M21" s="245"/>
      <c r="N21" s="245"/>
      <c r="O21" s="246"/>
      <c r="P21" s="246"/>
      <c r="Q21" s="246"/>
      <c r="R21" s="246"/>
      <c r="S21" s="227"/>
      <c r="T21" s="227"/>
      <c r="U21" s="31"/>
      <c r="V21" s="31"/>
      <c r="W21" s="31"/>
    </row>
    <row r="22" spans="2:23" ht="15" customHeight="1" x14ac:dyDescent="0.25">
      <c r="C22" s="36"/>
      <c r="D22" s="36"/>
      <c r="E22" s="36"/>
      <c r="F22" s="36"/>
      <c r="G22" s="36"/>
      <c r="H22" s="36"/>
      <c r="J22" s="113"/>
      <c r="K22" s="113"/>
      <c r="L22" s="113"/>
      <c r="M22" s="245"/>
      <c r="N22" s="245"/>
      <c r="O22" s="219"/>
      <c r="P22" s="219">
        <v>2</v>
      </c>
      <c r="Q22" s="220" t="s">
        <v>38</v>
      </c>
      <c r="R22" s="220" t="s">
        <v>39</v>
      </c>
      <c r="S22" s="220" t="s">
        <v>40</v>
      </c>
      <c r="T22" s="220" t="s">
        <v>41</v>
      </c>
      <c r="U22" s="221">
        <v>1</v>
      </c>
      <c r="V22" s="220" t="s">
        <v>7</v>
      </c>
      <c r="W22" s="31"/>
    </row>
    <row r="23" spans="2:23" x14ac:dyDescent="0.25">
      <c r="C23" s="36"/>
      <c r="D23" s="36"/>
      <c r="E23" s="36"/>
      <c r="F23" s="36"/>
      <c r="G23" s="36"/>
      <c r="H23" s="36"/>
      <c r="J23" s="113"/>
      <c r="K23" s="113"/>
      <c r="L23" s="113"/>
      <c r="M23" s="245"/>
      <c r="N23" s="247" t="str">
        <f>B4</f>
        <v>Rúbricas de observación de aula</v>
      </c>
      <c r="O23" s="222" t="str">
        <f>+C4</f>
        <v>Involucra activamente a los niños y las niñas en el proceso de aprendizaje.</v>
      </c>
      <c r="P23" s="223">
        <f>V23-SUM(Q23:U23)</f>
        <v>0.55900000000000016</v>
      </c>
      <c r="Q23" s="224">
        <f>D4/$H4</f>
        <v>4.1322314049586778E-3</v>
      </c>
      <c r="R23" s="224">
        <f>E4/$H4</f>
        <v>3.71900826446281E-2</v>
      </c>
      <c r="S23" s="224">
        <f t="shared" ref="S23:T33" si="1">F4/$H4</f>
        <v>0.6074380165289256</v>
      </c>
      <c r="T23" s="224">
        <f t="shared" si="1"/>
        <v>0.3512396694214876</v>
      </c>
      <c r="U23" s="225">
        <v>4.1000000000000002E-2</v>
      </c>
      <c r="V23" s="224">
        <v>1.6</v>
      </c>
      <c r="W23" s="248">
        <f t="shared" ref="W23:W33" si="2">100%-S23-T23</f>
        <v>4.1322314049586806E-2</v>
      </c>
    </row>
    <row r="24" spans="2:23" ht="15" customHeight="1" x14ac:dyDescent="0.25">
      <c r="C24" s="36"/>
      <c r="D24" s="36"/>
      <c r="E24" s="36"/>
      <c r="F24" s="36"/>
      <c r="G24" s="36"/>
      <c r="H24" s="36"/>
      <c r="J24" s="114"/>
      <c r="K24" s="114"/>
      <c r="L24" s="114"/>
      <c r="M24" s="249"/>
      <c r="N24" s="247"/>
      <c r="O24" s="222" t="str">
        <f>+C5</f>
        <v>Promueve el razonamiento, la creatividad y/o el pensamiento crítico.</v>
      </c>
      <c r="P24" s="223">
        <f t="shared" ref="P24:P33" si="3">V24-SUM(Q24:U24)</f>
        <v>0.10200000000000009</v>
      </c>
      <c r="Q24" s="224">
        <f t="shared" ref="Q24:R33" si="4">D5/$H5</f>
        <v>0.12603305785123967</v>
      </c>
      <c r="R24" s="224">
        <f t="shared" si="4"/>
        <v>0.37190082644628097</v>
      </c>
      <c r="S24" s="224">
        <f t="shared" si="1"/>
        <v>0.42148760330578511</v>
      </c>
      <c r="T24" s="224">
        <f t="shared" si="1"/>
        <v>8.057851239669421E-2</v>
      </c>
      <c r="U24" s="225">
        <v>0.49800000000000005</v>
      </c>
      <c r="V24" s="224">
        <v>1.6</v>
      </c>
      <c r="W24" s="248">
        <f t="shared" si="2"/>
        <v>0.49793388429752072</v>
      </c>
    </row>
    <row r="25" spans="2:23" x14ac:dyDescent="0.25">
      <c r="C25" s="36"/>
      <c r="D25" s="36"/>
      <c r="E25" s="36"/>
      <c r="F25" s="36"/>
      <c r="G25" s="36"/>
      <c r="H25" s="36"/>
      <c r="I25" s="113"/>
      <c r="J25" s="107"/>
      <c r="K25" s="107"/>
      <c r="L25" s="107"/>
      <c r="M25" s="227"/>
      <c r="N25" s="247"/>
      <c r="O25" s="222" t="str">
        <f>+C6</f>
        <v>Evalúa el progreso de los aprendizajes para retroalimentar a los niños y las niñas y adecuar su enseñanza.</v>
      </c>
      <c r="P25" s="223">
        <f t="shared" si="3"/>
        <v>0.22199999999999998</v>
      </c>
      <c r="Q25" s="224">
        <f t="shared" si="4"/>
        <v>1.6528925619834711E-2</v>
      </c>
      <c r="R25" s="224">
        <f t="shared" si="4"/>
        <v>0.36157024793388431</v>
      </c>
      <c r="S25" s="224">
        <f t="shared" si="1"/>
        <v>0.53099173553719003</v>
      </c>
      <c r="T25" s="224">
        <f t="shared" si="1"/>
        <v>9.0909090909090912E-2</v>
      </c>
      <c r="U25" s="225">
        <v>0.378</v>
      </c>
      <c r="V25" s="224">
        <v>1.6</v>
      </c>
      <c r="W25" s="248">
        <f t="shared" si="2"/>
        <v>0.37809917355371903</v>
      </c>
    </row>
    <row r="26" spans="2:23" x14ac:dyDescent="0.25">
      <c r="C26" s="36"/>
      <c r="D26" s="36"/>
      <c r="E26" s="36"/>
      <c r="F26" s="36"/>
      <c r="G26" s="36"/>
      <c r="H26" s="36"/>
      <c r="M26" s="226"/>
      <c r="N26" s="247"/>
      <c r="O26" s="222" t="str">
        <f>+C7</f>
        <v>Propicia un ambiente de respeto y proximidad.</v>
      </c>
      <c r="P26" s="224">
        <f t="shared" si="3"/>
        <v>0.59400000000000008</v>
      </c>
      <c r="Q26" s="224">
        <f t="shared" si="4"/>
        <v>2.0661157024793389E-3</v>
      </c>
      <c r="R26" s="224">
        <f t="shared" si="4"/>
        <v>4.1322314049586778E-3</v>
      </c>
      <c r="S26" s="224">
        <f t="shared" si="1"/>
        <v>0.39049586776859502</v>
      </c>
      <c r="T26" s="224">
        <f t="shared" si="1"/>
        <v>0.60330578512396693</v>
      </c>
      <c r="U26" s="225">
        <v>6.0000000000000001E-3</v>
      </c>
      <c r="V26" s="224">
        <v>1.6</v>
      </c>
      <c r="W26" s="248">
        <f t="shared" si="2"/>
        <v>6.1983471074380514E-3</v>
      </c>
    </row>
    <row r="27" spans="2:23" x14ac:dyDescent="0.25">
      <c r="C27" s="36"/>
      <c r="D27" s="36"/>
      <c r="E27" s="36"/>
      <c r="F27" s="36"/>
      <c r="G27" s="36"/>
      <c r="H27" s="36"/>
      <c r="I27" s="113"/>
      <c r="J27" s="107"/>
      <c r="K27" s="107"/>
      <c r="L27" s="107"/>
      <c r="M27" s="227"/>
      <c r="N27" s="247"/>
      <c r="O27" s="222" t="str">
        <f t="shared" ref="O27:O33" si="5">+C8</f>
        <v>Regula positivamente el comportamiento de los niños y las niñas.</v>
      </c>
      <c r="P27" s="224">
        <f t="shared" si="3"/>
        <v>0.55900000000000016</v>
      </c>
      <c r="Q27" s="224">
        <f t="shared" si="4"/>
        <v>6.1983471074380167E-3</v>
      </c>
      <c r="R27" s="224">
        <f t="shared" si="4"/>
        <v>3.5123966942148761E-2</v>
      </c>
      <c r="S27" s="224">
        <f t="shared" si="1"/>
        <v>0.44008264462809915</v>
      </c>
      <c r="T27" s="224">
        <f t="shared" si="1"/>
        <v>0.51859504132231404</v>
      </c>
      <c r="U27" s="225">
        <v>4.1000000000000002E-2</v>
      </c>
      <c r="V27" s="224">
        <v>1.6</v>
      </c>
      <c r="W27" s="248">
        <f t="shared" si="2"/>
        <v>4.132231404958675E-2</v>
      </c>
    </row>
    <row r="28" spans="2:23" ht="15" customHeight="1" x14ac:dyDescent="0.25">
      <c r="C28" s="36"/>
      <c r="D28" s="36"/>
      <c r="E28" s="36"/>
      <c r="F28" s="36"/>
      <c r="G28" s="36"/>
      <c r="H28" s="36"/>
      <c r="M28" s="226"/>
      <c r="N28" s="247" t="str">
        <f>B9</f>
        <v>Pauta de observación de la gestión del espacio y materiales en el aula</v>
      </c>
      <c r="O28" s="222" t="str">
        <f t="shared" si="5"/>
        <v>Gestiona el espacio del aula para favorecer el aprendizaje y bienestar de los niños y las niñas.</v>
      </c>
      <c r="P28" s="224">
        <f t="shared" si="3"/>
        <v>0.2240000000000002</v>
      </c>
      <c r="Q28" s="224">
        <f t="shared" si="4"/>
        <v>0.11293634496919917</v>
      </c>
      <c r="R28" s="224">
        <f t="shared" si="4"/>
        <v>0.26283367556468173</v>
      </c>
      <c r="S28" s="224">
        <f t="shared" si="1"/>
        <v>0.42299794661190965</v>
      </c>
      <c r="T28" s="224">
        <f t="shared" si="1"/>
        <v>0.20123203285420946</v>
      </c>
      <c r="U28" s="225">
        <v>0.376</v>
      </c>
      <c r="V28" s="224">
        <v>1.6</v>
      </c>
      <c r="W28" s="248">
        <f t="shared" si="2"/>
        <v>0.37577002053388098</v>
      </c>
    </row>
    <row r="29" spans="2:23" x14ac:dyDescent="0.25">
      <c r="C29" s="36"/>
      <c r="D29" s="36"/>
      <c r="E29" s="36"/>
      <c r="F29" s="36"/>
      <c r="G29" s="36"/>
      <c r="H29" s="36"/>
      <c r="M29" s="226"/>
      <c r="N29" s="247"/>
      <c r="O29" s="222" t="str">
        <f t="shared" si="5"/>
        <v>Gestiona los materiales del aula para favorecer el aprendizaje y bienestar de los niños y las niñas.</v>
      </c>
      <c r="P29" s="224">
        <f t="shared" si="3"/>
        <v>0.29800000000000004</v>
      </c>
      <c r="Q29" s="224">
        <f t="shared" si="4"/>
        <v>0.10472279260780287</v>
      </c>
      <c r="R29" s="224">
        <f t="shared" si="4"/>
        <v>0.1971252566735113</v>
      </c>
      <c r="S29" s="224">
        <f t="shared" si="1"/>
        <v>0.30184804928131415</v>
      </c>
      <c r="T29" s="224">
        <f t="shared" si="1"/>
        <v>0.39630390143737165</v>
      </c>
      <c r="U29" s="225">
        <v>0.30199999999999999</v>
      </c>
      <c r="V29" s="224">
        <v>1.6</v>
      </c>
      <c r="W29" s="248">
        <f t="shared" si="2"/>
        <v>0.3018480492813142</v>
      </c>
    </row>
    <row r="30" spans="2:23" ht="15" customHeight="1" x14ac:dyDescent="0.25">
      <c r="C30" s="36"/>
      <c r="D30" s="36"/>
      <c r="E30" s="36"/>
      <c r="F30" s="36"/>
      <c r="G30" s="36"/>
      <c r="H30" s="36"/>
      <c r="I30"/>
      <c r="J30"/>
      <c r="K30"/>
      <c r="L30"/>
      <c r="M30" s="227"/>
      <c r="N30" s="250" t="str">
        <f>B11</f>
        <v>Encuesta a las familias</v>
      </c>
      <c r="O30" s="222" t="str">
        <f t="shared" si="5"/>
        <v>Se comunica en forma satisfactoria con las familias.</v>
      </c>
      <c r="P30" s="224">
        <f t="shared" si="3"/>
        <v>0.4780000000000002</v>
      </c>
      <c r="Q30" s="224">
        <f t="shared" si="4"/>
        <v>5.9793814432989693E-2</v>
      </c>
      <c r="R30" s="224">
        <f t="shared" si="4"/>
        <v>6.1855670103092786E-2</v>
      </c>
      <c r="S30" s="224">
        <f t="shared" si="1"/>
        <v>0.2</v>
      </c>
      <c r="T30" s="224">
        <f t="shared" si="1"/>
        <v>0.67835051546391756</v>
      </c>
      <c r="U30" s="225">
        <v>0.122</v>
      </c>
      <c r="V30" s="224">
        <v>1.6</v>
      </c>
      <c r="W30" s="248">
        <f t="shared" si="2"/>
        <v>0.12164948453608249</v>
      </c>
    </row>
    <row r="31" spans="2:23" x14ac:dyDescent="0.25">
      <c r="C31" s="36"/>
      <c r="D31" s="36"/>
      <c r="E31" s="36"/>
      <c r="F31" s="36"/>
      <c r="G31" s="36"/>
      <c r="H31" s="36"/>
      <c r="I31" s="3"/>
      <c r="J31" s="13"/>
      <c r="K31" s="13"/>
      <c r="L31" s="13"/>
      <c r="M31" s="226"/>
      <c r="N31" s="250"/>
      <c r="O31" s="222" t="str">
        <f t="shared" si="5"/>
        <v>Conoce y atiende satisfactoriamente las necesidades de los niños y las niñas.</v>
      </c>
      <c r="P31" s="224">
        <f t="shared" si="3"/>
        <v>0.51200000000000001</v>
      </c>
      <c r="Q31" s="224">
        <f t="shared" si="4"/>
        <v>4.3209876543209874E-2</v>
      </c>
      <c r="R31" s="224">
        <f t="shared" si="4"/>
        <v>4.5267489711934158E-2</v>
      </c>
      <c r="S31" s="224">
        <f t="shared" si="1"/>
        <v>0.15226337448559671</v>
      </c>
      <c r="T31" s="224">
        <f t="shared" si="1"/>
        <v>0.7592592592592593</v>
      </c>
      <c r="U31" s="225">
        <v>8.7999999999999995E-2</v>
      </c>
      <c r="V31" s="224">
        <v>1.6</v>
      </c>
      <c r="W31" s="248">
        <f t="shared" si="2"/>
        <v>8.8477366255144019E-2</v>
      </c>
    </row>
    <row r="32" spans="2:23" x14ac:dyDescent="0.25">
      <c r="C32" s="36"/>
      <c r="D32" s="36"/>
      <c r="E32" s="36"/>
      <c r="F32" s="36"/>
      <c r="G32" s="36"/>
      <c r="H32" s="36"/>
      <c r="I32" s="3"/>
      <c r="J32" s="13"/>
      <c r="K32" s="13"/>
      <c r="L32" s="13"/>
      <c r="M32" s="226"/>
      <c r="N32" s="247" t="str">
        <f>B13</f>
        <v>Pauta de valoración basada en evidencia</v>
      </c>
      <c r="O32" s="222" t="str">
        <f t="shared" si="5"/>
        <v>Planifica el proceso de enseñanza y aprendizaje</v>
      </c>
      <c r="P32" s="224">
        <f t="shared" si="3"/>
        <v>0.254</v>
      </c>
      <c r="Q32" s="224">
        <f t="shared" si="4"/>
        <v>9.1093117408906882E-2</v>
      </c>
      <c r="R32" s="224">
        <f t="shared" si="4"/>
        <v>0.25506072874493929</v>
      </c>
      <c r="S32" s="224">
        <f t="shared" si="1"/>
        <v>0.44534412955465585</v>
      </c>
      <c r="T32" s="224">
        <f t="shared" si="1"/>
        <v>0.20850202429149797</v>
      </c>
      <c r="U32" s="225">
        <v>0.34599999999999997</v>
      </c>
      <c r="V32" s="224">
        <v>1.6</v>
      </c>
      <c r="W32" s="248">
        <f t="shared" si="2"/>
        <v>0.34615384615384615</v>
      </c>
    </row>
    <row r="33" spans="3:23" x14ac:dyDescent="0.25">
      <c r="C33" s="36"/>
      <c r="D33" s="36"/>
      <c r="E33" s="36"/>
      <c r="F33" s="36"/>
      <c r="G33" s="36"/>
      <c r="H33" s="36"/>
      <c r="I33" s="3"/>
      <c r="J33" s="13"/>
      <c r="K33" s="13"/>
      <c r="L33" s="13"/>
      <c r="M33" s="226"/>
      <c r="N33" s="247"/>
      <c r="O33" s="222" t="str">
        <f t="shared" si="5"/>
        <v>Cumple con responsabilidad y compromiso su rol dentro de la comunidad educativa</v>
      </c>
      <c r="P33" s="224">
        <f t="shared" si="3"/>
        <v>0.42400000000000015</v>
      </c>
      <c r="Q33" s="224">
        <f t="shared" si="4"/>
        <v>4.4534412955465584E-2</v>
      </c>
      <c r="R33" s="224">
        <f t="shared" si="4"/>
        <v>0.13157894736842105</v>
      </c>
      <c r="S33" s="224">
        <f t="shared" si="1"/>
        <v>0.57692307692307687</v>
      </c>
      <c r="T33" s="224">
        <f t="shared" si="1"/>
        <v>0.24696356275303644</v>
      </c>
      <c r="U33" s="225">
        <v>0.17599999999999999</v>
      </c>
      <c r="V33" s="224">
        <v>1.6</v>
      </c>
      <c r="W33" s="248">
        <f t="shared" si="2"/>
        <v>0.17611336032388669</v>
      </c>
    </row>
    <row r="34" spans="3:23" x14ac:dyDescent="0.25">
      <c r="C34" s="36"/>
      <c r="D34" s="36"/>
      <c r="E34" s="36"/>
      <c r="F34" s="36"/>
      <c r="G34" s="36"/>
      <c r="H34" s="36"/>
      <c r="I34" s="3"/>
      <c r="J34" s="13"/>
      <c r="K34" s="13"/>
      <c r="L34" s="13"/>
      <c r="M34" s="13"/>
      <c r="N34" s="13"/>
      <c r="O34" s="13"/>
      <c r="Q34" s="108"/>
    </row>
    <row r="35" spans="3:23" x14ac:dyDescent="0.25">
      <c r="C35" s="36"/>
      <c r="D35" s="36"/>
      <c r="E35" s="36"/>
      <c r="F35" s="36"/>
      <c r="G35" s="36"/>
      <c r="H35" s="36"/>
      <c r="I35" s="3"/>
      <c r="J35" s="13"/>
      <c r="K35" s="13"/>
      <c r="L35" s="13"/>
      <c r="M35" s="13"/>
      <c r="N35" s="13"/>
      <c r="O35" s="13"/>
      <c r="Q35" s="108"/>
    </row>
    <row r="36" spans="3:23" x14ac:dyDescent="0.25">
      <c r="C36" s="36"/>
      <c r="D36" s="36"/>
      <c r="E36" s="36"/>
      <c r="F36" s="36"/>
      <c r="G36" s="36"/>
      <c r="H36" s="36"/>
      <c r="I36" s="3"/>
      <c r="J36" s="13"/>
      <c r="K36" s="13"/>
      <c r="L36" s="13"/>
      <c r="M36" s="13"/>
      <c r="N36" s="13"/>
      <c r="O36" s="13"/>
      <c r="Q36" s="108"/>
    </row>
    <row r="37" spans="3:23" x14ac:dyDescent="0.25">
      <c r="C37" s="36"/>
      <c r="D37" s="36"/>
      <c r="E37" s="36"/>
      <c r="F37" s="36"/>
      <c r="G37" s="36"/>
      <c r="H37" s="36"/>
      <c r="I37" s="3"/>
      <c r="J37" s="13"/>
      <c r="K37" s="13"/>
      <c r="L37" s="13"/>
      <c r="M37" s="13"/>
      <c r="N37" s="13"/>
      <c r="O37" s="13"/>
      <c r="Q37" s="108"/>
    </row>
    <row r="38" spans="3:23" x14ac:dyDescent="0.25">
      <c r="C38" s="36"/>
      <c r="D38" s="36"/>
      <c r="E38" s="36"/>
      <c r="F38" s="36"/>
      <c r="G38" s="36"/>
      <c r="H38" s="36"/>
      <c r="I38" s="3"/>
      <c r="J38" s="13"/>
      <c r="K38" s="13"/>
      <c r="L38" s="13"/>
      <c r="M38" s="13"/>
      <c r="N38" s="13"/>
      <c r="O38" s="13"/>
      <c r="Q38" s="108"/>
    </row>
    <row r="39" spans="3:23" x14ac:dyDescent="0.25">
      <c r="C39" s="36"/>
      <c r="D39" s="36"/>
      <c r="E39" s="36"/>
      <c r="F39" s="36"/>
      <c r="G39" s="36"/>
      <c r="H39" s="36"/>
      <c r="I39" s="3"/>
      <c r="J39" s="13"/>
      <c r="K39" s="13"/>
      <c r="L39" s="13"/>
      <c r="M39" s="13"/>
      <c r="N39" s="13"/>
      <c r="O39" s="13"/>
      <c r="Q39" s="108"/>
    </row>
    <row r="40" spans="3:23" x14ac:dyDescent="0.25">
      <c r="C40" s="36"/>
      <c r="D40" s="36"/>
      <c r="E40" s="36"/>
      <c r="F40" s="36"/>
      <c r="G40" s="36"/>
      <c r="H40" s="36"/>
      <c r="I40" s="3"/>
      <c r="J40" s="13"/>
      <c r="K40" s="13"/>
      <c r="L40" s="13"/>
      <c r="M40" s="13"/>
      <c r="N40" s="13"/>
      <c r="O40" s="13"/>
      <c r="Q40" s="108"/>
    </row>
    <row r="41" spans="3:23" x14ac:dyDescent="0.25">
      <c r="C41" s="36"/>
      <c r="D41" s="36"/>
      <c r="E41" s="36"/>
      <c r="F41" s="36"/>
      <c r="G41" s="36"/>
      <c r="H41" s="36"/>
      <c r="I41" s="3"/>
      <c r="J41" s="13"/>
      <c r="K41" s="13"/>
      <c r="L41" s="13"/>
      <c r="M41" s="13"/>
      <c r="N41" s="13"/>
      <c r="O41" s="13"/>
      <c r="Q41" s="108"/>
    </row>
    <row r="42" spans="3:23" x14ac:dyDescent="0.25">
      <c r="C42" s="36"/>
      <c r="D42" s="36"/>
      <c r="E42" s="36"/>
      <c r="F42" s="36"/>
      <c r="G42" s="36"/>
      <c r="H42" s="36"/>
      <c r="I42" s="3"/>
      <c r="J42" s="13"/>
      <c r="K42" s="13"/>
      <c r="L42" s="13"/>
      <c r="M42" s="13"/>
      <c r="N42" s="13"/>
      <c r="O42" s="13"/>
      <c r="Q42" s="108"/>
    </row>
    <row r="43" spans="3:23" x14ac:dyDescent="0.25">
      <c r="C43" s="36"/>
      <c r="D43" s="36"/>
      <c r="E43" s="36"/>
      <c r="F43" s="36"/>
      <c r="G43" s="36"/>
      <c r="H43" s="36"/>
      <c r="I43" s="3"/>
      <c r="J43" s="13"/>
      <c r="K43" s="13"/>
      <c r="L43" s="13"/>
      <c r="M43" s="13"/>
      <c r="N43" s="13"/>
      <c r="O43" s="13"/>
      <c r="Q43" s="108"/>
    </row>
    <row r="44" spans="3:23" x14ac:dyDescent="0.25">
      <c r="C44" s="36"/>
      <c r="D44" s="36"/>
      <c r="E44" s="36"/>
      <c r="F44" s="36"/>
      <c r="G44" s="36"/>
      <c r="H44" s="36"/>
      <c r="I44" s="3"/>
      <c r="J44" s="13"/>
      <c r="K44" s="13"/>
      <c r="L44" s="13"/>
      <c r="M44" s="13"/>
      <c r="N44" s="13"/>
      <c r="O44" s="13"/>
      <c r="Q44" s="108"/>
    </row>
    <row r="45" spans="3:23" x14ac:dyDescent="0.25">
      <c r="C45" s="36"/>
      <c r="D45" s="36"/>
      <c r="E45" s="36"/>
      <c r="F45" s="36"/>
      <c r="G45" s="36"/>
      <c r="H45" s="36"/>
      <c r="I45" s="3"/>
      <c r="J45" s="13"/>
      <c r="K45" s="13"/>
      <c r="L45" s="13"/>
      <c r="M45" s="13"/>
      <c r="N45" s="13"/>
      <c r="O45" s="13"/>
      <c r="Q45" s="108"/>
    </row>
    <row r="46" spans="3:23" x14ac:dyDescent="0.25">
      <c r="C46" s="36"/>
      <c r="D46" s="36"/>
      <c r="E46" s="36"/>
      <c r="F46" s="36"/>
      <c r="G46" s="36"/>
      <c r="H46" s="36"/>
      <c r="I46" s="3"/>
      <c r="J46" s="13"/>
      <c r="K46" s="13"/>
      <c r="L46" s="13"/>
      <c r="M46" s="13"/>
      <c r="N46" s="13"/>
      <c r="O46" s="13"/>
      <c r="Q46" s="108"/>
    </row>
    <row r="47" spans="3:23" x14ac:dyDescent="0.25">
      <c r="C47" s="36"/>
      <c r="D47" s="36"/>
      <c r="E47" s="36"/>
      <c r="F47" s="36"/>
      <c r="G47" s="36"/>
      <c r="H47" s="36"/>
      <c r="I47" s="3"/>
      <c r="J47" s="13"/>
      <c r="K47" s="13"/>
      <c r="L47" s="13"/>
      <c r="M47" s="13"/>
      <c r="N47" s="13"/>
      <c r="O47" s="13"/>
      <c r="Q47" s="108"/>
    </row>
    <row r="48" spans="3:23" x14ac:dyDescent="0.25">
      <c r="C48" s="36"/>
      <c r="D48" s="36"/>
      <c r="E48" s="36"/>
      <c r="F48" s="36"/>
      <c r="G48" s="36"/>
      <c r="H48" s="36"/>
      <c r="I48" s="3"/>
      <c r="J48" s="13"/>
      <c r="K48" s="13"/>
      <c r="L48" s="13"/>
      <c r="M48" s="13"/>
      <c r="N48" s="13"/>
      <c r="O48" s="13"/>
      <c r="Q48" s="108"/>
    </row>
    <row r="49" spans="2:20" x14ac:dyDescent="0.25">
      <c r="C49" s="36"/>
      <c r="D49" s="36"/>
      <c r="E49" s="36"/>
      <c r="F49" s="36"/>
      <c r="G49" s="36"/>
      <c r="H49" s="36"/>
      <c r="I49" s="3"/>
      <c r="J49" s="13"/>
      <c r="K49" s="13"/>
      <c r="L49" s="13"/>
      <c r="M49" s="13"/>
      <c r="N49" s="13"/>
      <c r="O49" s="13"/>
      <c r="Q49" s="108"/>
    </row>
    <row r="50" spans="2:20" s="55" customFormat="1" x14ac:dyDescent="0.25">
      <c r="B50" s="169" t="s">
        <v>160</v>
      </c>
      <c r="D50" s="169"/>
      <c r="E50" s="169"/>
      <c r="F50" s="169"/>
      <c r="G50" s="169"/>
      <c r="H50" s="169"/>
      <c r="I50" s="53"/>
      <c r="J50" s="54"/>
      <c r="K50" s="54"/>
      <c r="L50" s="54"/>
      <c r="M50" s="54"/>
      <c r="N50" s="54"/>
      <c r="O50" s="54"/>
      <c r="P50" s="109"/>
      <c r="Q50" s="110"/>
      <c r="R50" s="111"/>
      <c r="S50" s="111"/>
      <c r="T50" s="111"/>
    </row>
    <row r="51" spans="2:20" ht="12" customHeight="1" x14ac:dyDescent="0.25">
      <c r="B51" s="39" t="s">
        <v>102</v>
      </c>
      <c r="D51" s="49"/>
      <c r="E51" s="49"/>
      <c r="F51" s="49"/>
      <c r="G51" s="49"/>
      <c r="H51" s="49"/>
      <c r="I51" s="3"/>
      <c r="J51" s="14"/>
      <c r="K51" s="14"/>
      <c r="L51" s="14"/>
      <c r="M51" s="14"/>
      <c r="N51" s="14"/>
      <c r="O51" s="14"/>
      <c r="P51" s="112"/>
      <c r="Q51" s="108"/>
    </row>
    <row r="52" spans="2:20" ht="12" customHeight="1" x14ac:dyDescent="0.25">
      <c r="C52" s="39"/>
      <c r="D52" s="36"/>
      <c r="E52" s="36"/>
      <c r="F52" s="36"/>
      <c r="G52" s="36"/>
      <c r="H52" s="36"/>
      <c r="I52" s="3"/>
      <c r="J52" s="14"/>
      <c r="K52" s="14"/>
      <c r="L52" s="14"/>
      <c r="M52" s="14"/>
      <c r="N52" s="14"/>
      <c r="O52" s="14"/>
      <c r="P52" s="112"/>
      <c r="Q52" s="108"/>
    </row>
    <row r="53" spans="2:20" x14ac:dyDescent="0.25">
      <c r="C53" s="3"/>
      <c r="D53" s="3"/>
      <c r="E53" s="3"/>
      <c r="F53" s="3"/>
      <c r="G53" s="3"/>
      <c r="H53" s="3"/>
      <c r="I53" s="3"/>
      <c r="J53" s="14"/>
      <c r="K53" s="14"/>
      <c r="L53" s="14"/>
      <c r="M53" s="14"/>
      <c r="N53" s="14"/>
      <c r="O53" s="14"/>
      <c r="P53" s="112"/>
      <c r="Q53" s="108"/>
    </row>
    <row r="54" spans="2:20" x14ac:dyDescent="0.25">
      <c r="C54" s="9"/>
      <c r="D54" s="3"/>
      <c r="E54" s="3"/>
      <c r="F54" s="3"/>
      <c r="G54" s="3"/>
      <c r="H54" s="3"/>
      <c r="I54" s="3"/>
      <c r="J54" s="14"/>
      <c r="K54" s="14"/>
      <c r="L54" s="14"/>
      <c r="M54" s="14"/>
      <c r="N54" s="14"/>
      <c r="O54" s="14"/>
      <c r="P54" s="112"/>
      <c r="Q54" s="108"/>
    </row>
    <row r="55" spans="2:20" x14ac:dyDescent="0.25">
      <c r="C55" s="3"/>
      <c r="D55" s="3"/>
      <c r="E55" s="3"/>
      <c r="F55" s="3"/>
      <c r="G55" s="3"/>
      <c r="H55" s="3"/>
      <c r="I55" s="3"/>
      <c r="J55" s="14"/>
      <c r="K55" s="14"/>
      <c r="L55" s="14"/>
      <c r="M55" s="14"/>
      <c r="N55" s="14"/>
      <c r="O55" s="14"/>
      <c r="P55" s="112"/>
      <c r="Q55" s="108"/>
    </row>
    <row r="56" spans="2:20" x14ac:dyDescent="0.25">
      <c r="J56" s="15"/>
      <c r="K56" s="15"/>
      <c r="L56" s="15"/>
      <c r="M56" s="15"/>
      <c r="N56" s="15"/>
      <c r="O56" s="15"/>
      <c r="P56" s="112"/>
      <c r="Q56" s="108"/>
    </row>
    <row r="57" spans="2:20" x14ac:dyDescent="0.25">
      <c r="J57" s="15"/>
      <c r="K57" s="15"/>
      <c r="L57" s="15"/>
      <c r="M57" s="15"/>
      <c r="N57" s="15"/>
      <c r="O57" s="15"/>
      <c r="P57" s="112"/>
      <c r="Q57" s="108"/>
    </row>
    <row r="58" spans="2:20" x14ac:dyDescent="0.25">
      <c r="J58" s="15"/>
      <c r="K58" s="15"/>
      <c r="L58" s="15"/>
      <c r="M58" s="15"/>
      <c r="N58" s="15"/>
      <c r="O58" s="15"/>
      <c r="P58" s="112"/>
      <c r="Q58" s="108"/>
    </row>
    <row r="59" spans="2:20" x14ac:dyDescent="0.25">
      <c r="Q59" s="108"/>
    </row>
    <row r="60" spans="2:20" x14ac:dyDescent="0.25">
      <c r="Q60" s="108"/>
    </row>
  </sheetData>
  <sheetProtection algorithmName="SHA-512" hashValue="ygx7ODnIY98bV65s9h7GznxY4jTRqVDUNnjgDSrQOE2UqoPCqBfPpMdkrnolbRC02/haVIZeuffGWovd66UwZA==" saltValue="QOFgGMSBPvbQSlL4hQF+rA==" spinCount="100000" sheet="1" objects="1" scenarios="1"/>
  <mergeCells count="9">
    <mergeCell ref="N28:N29"/>
    <mergeCell ref="N30:N31"/>
    <mergeCell ref="N32:N33"/>
    <mergeCell ref="B4:B8"/>
    <mergeCell ref="B9:B10"/>
    <mergeCell ref="B11:B12"/>
    <mergeCell ref="B13:B14"/>
    <mergeCell ref="B15:H15"/>
    <mergeCell ref="N23:N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R36"/>
  <sheetViews>
    <sheetView showGridLines="0" workbookViewId="0">
      <selection activeCell="B36" sqref="B36"/>
    </sheetView>
  </sheetViews>
  <sheetFormatPr baseColWidth="10" defaultColWidth="11.42578125" defaultRowHeight="15" x14ac:dyDescent="0.25"/>
  <cols>
    <col min="1" max="1" width="7.7109375" style="1" customWidth="1"/>
    <col min="2" max="2" width="16.7109375" style="1" customWidth="1"/>
    <col min="3" max="4" width="12.7109375" style="1" customWidth="1"/>
    <col min="5" max="5" width="10.7109375" style="1" customWidth="1"/>
    <col min="6" max="7" width="11.7109375" style="1" customWidth="1"/>
    <col min="8" max="10" width="8.42578125" style="1" customWidth="1"/>
    <col min="11" max="11" width="11.7109375" style="1" customWidth="1"/>
    <col min="12" max="16384" width="11.42578125" style="1"/>
  </cols>
  <sheetData>
    <row r="1" spans="2:18" x14ac:dyDescent="0.25">
      <c r="B1" s="64" t="s">
        <v>65</v>
      </c>
      <c r="C1" s="35"/>
      <c r="D1" s="35"/>
      <c r="E1" s="36"/>
      <c r="F1" s="36"/>
      <c r="G1" s="36"/>
      <c r="H1" s="36"/>
      <c r="I1" s="36"/>
      <c r="J1" s="36"/>
      <c r="K1" s="36"/>
    </row>
    <row r="2" spans="2:18" x14ac:dyDescent="0.25">
      <c r="B2" s="65" t="s">
        <v>125</v>
      </c>
      <c r="C2" s="36"/>
      <c r="D2" s="36"/>
      <c r="E2" s="36"/>
      <c r="F2" s="36"/>
      <c r="G2" s="36"/>
      <c r="H2" s="36"/>
      <c r="I2" s="36"/>
      <c r="J2" s="36"/>
      <c r="K2" s="36"/>
    </row>
    <row r="3" spans="2:18" ht="30" customHeight="1" x14ac:dyDescent="0.25">
      <c r="B3" s="197" t="s">
        <v>8</v>
      </c>
      <c r="C3" s="197" t="s">
        <v>59</v>
      </c>
      <c r="D3" s="197" t="s">
        <v>9</v>
      </c>
      <c r="E3" s="197" t="s">
        <v>103</v>
      </c>
      <c r="F3" s="197" t="s">
        <v>60</v>
      </c>
      <c r="G3" s="197"/>
      <c r="H3" s="197" t="s">
        <v>64</v>
      </c>
      <c r="I3" s="197"/>
      <c r="J3" s="197"/>
      <c r="K3" s="197" t="s">
        <v>104</v>
      </c>
    </row>
    <row r="4" spans="2:18" ht="24.95" customHeight="1" x14ac:dyDescent="0.25">
      <c r="B4" s="197"/>
      <c r="C4" s="197"/>
      <c r="D4" s="197"/>
      <c r="E4" s="197"/>
      <c r="F4" s="188" t="s">
        <v>2</v>
      </c>
      <c r="G4" s="188" t="s">
        <v>1</v>
      </c>
      <c r="H4" s="188" t="s">
        <v>105</v>
      </c>
      <c r="I4" s="188" t="s">
        <v>4</v>
      </c>
      <c r="J4" s="188" t="s">
        <v>5</v>
      </c>
      <c r="K4" s="197"/>
      <c r="L4" s="75"/>
      <c r="M4" s="125"/>
      <c r="N4" s="126"/>
      <c r="O4" s="126"/>
    </row>
    <row r="5" spans="2:18" ht="20.100000000000001" customHeight="1" x14ac:dyDescent="0.25">
      <c r="B5" s="143" t="s">
        <v>10</v>
      </c>
      <c r="C5" s="144">
        <v>7</v>
      </c>
      <c r="D5" s="144">
        <f t="shared" ref="D5:D31" si="0">F5+G5</f>
        <v>7</v>
      </c>
      <c r="E5" s="145">
        <f t="shared" ref="E5:E31" si="1">D5/C5</f>
        <v>1</v>
      </c>
      <c r="F5" s="144">
        <v>7</v>
      </c>
      <c r="G5" s="144">
        <v>0</v>
      </c>
      <c r="H5" s="145">
        <f t="shared" ref="H5:H31" si="2">F5/D5</f>
        <v>1</v>
      </c>
      <c r="I5" s="146">
        <v>1</v>
      </c>
      <c r="J5" s="146">
        <v>1</v>
      </c>
      <c r="K5" s="147">
        <v>0</v>
      </c>
      <c r="L5" s="75"/>
      <c r="M5" s="75"/>
      <c r="Q5" s="84"/>
      <c r="R5" s="84"/>
    </row>
    <row r="6" spans="2:18" ht="20.100000000000001" customHeight="1" x14ac:dyDescent="0.25">
      <c r="B6" s="81" t="s">
        <v>11</v>
      </c>
      <c r="C6" s="82">
        <v>31</v>
      </c>
      <c r="D6" s="82">
        <f t="shared" si="0"/>
        <v>19</v>
      </c>
      <c r="E6" s="79">
        <f t="shared" si="1"/>
        <v>0.61290322580645162</v>
      </c>
      <c r="F6" s="82">
        <v>17</v>
      </c>
      <c r="G6" s="82">
        <v>2</v>
      </c>
      <c r="H6" s="79">
        <f t="shared" si="2"/>
        <v>0.89473684210526316</v>
      </c>
      <c r="I6" s="79">
        <v>1</v>
      </c>
      <c r="J6" s="79">
        <v>0.83333333333333337</v>
      </c>
      <c r="K6" s="80">
        <v>12</v>
      </c>
      <c r="L6" s="75"/>
      <c r="M6" s="75"/>
      <c r="Q6" s="84"/>
      <c r="R6" s="84"/>
    </row>
    <row r="7" spans="2:18" ht="20.100000000000001" customHeight="1" x14ac:dyDescent="0.25">
      <c r="B7" s="81" t="s">
        <v>12</v>
      </c>
      <c r="C7" s="82">
        <v>15</v>
      </c>
      <c r="D7" s="82">
        <f t="shared" si="0"/>
        <v>13</v>
      </c>
      <c r="E7" s="79">
        <f t="shared" si="1"/>
        <v>0.8666666666666667</v>
      </c>
      <c r="F7" s="82">
        <v>12</v>
      </c>
      <c r="G7" s="82">
        <v>1</v>
      </c>
      <c r="H7" s="79">
        <f t="shared" si="2"/>
        <v>0.92307692307692313</v>
      </c>
      <c r="I7" s="79">
        <v>0.75</v>
      </c>
      <c r="J7" s="79">
        <v>1</v>
      </c>
      <c r="K7" s="80">
        <v>2</v>
      </c>
      <c r="L7" s="75"/>
      <c r="M7" s="75"/>
      <c r="Q7" s="84"/>
      <c r="R7" s="84"/>
    </row>
    <row r="8" spans="2:18" ht="20.100000000000001" customHeight="1" x14ac:dyDescent="0.25">
      <c r="B8" s="81" t="s">
        <v>13</v>
      </c>
      <c r="C8" s="82">
        <v>24</v>
      </c>
      <c r="D8" s="82">
        <f t="shared" si="0"/>
        <v>17</v>
      </c>
      <c r="E8" s="79">
        <f t="shared" si="1"/>
        <v>0.70833333333333337</v>
      </c>
      <c r="F8" s="82">
        <v>17</v>
      </c>
      <c r="G8" s="82">
        <v>0</v>
      </c>
      <c r="H8" s="79">
        <f t="shared" si="2"/>
        <v>1</v>
      </c>
      <c r="I8" s="79">
        <v>1</v>
      </c>
      <c r="J8" s="79">
        <v>1</v>
      </c>
      <c r="K8" s="80">
        <v>7</v>
      </c>
      <c r="L8" s="75"/>
      <c r="M8" s="75"/>
      <c r="Q8" s="84"/>
      <c r="R8" s="84"/>
    </row>
    <row r="9" spans="2:18" ht="20.100000000000001" customHeight="1" x14ac:dyDescent="0.25">
      <c r="B9" s="81" t="s">
        <v>14</v>
      </c>
      <c r="C9" s="82">
        <v>16</v>
      </c>
      <c r="D9" s="82">
        <f t="shared" si="0"/>
        <v>14</v>
      </c>
      <c r="E9" s="79">
        <f t="shared" si="1"/>
        <v>0.875</v>
      </c>
      <c r="F9" s="82">
        <v>13</v>
      </c>
      <c r="G9" s="82">
        <v>1</v>
      </c>
      <c r="H9" s="79">
        <f t="shared" si="2"/>
        <v>0.9285714285714286</v>
      </c>
      <c r="I9" s="79">
        <v>1</v>
      </c>
      <c r="J9" s="79">
        <v>0.8</v>
      </c>
      <c r="K9" s="80">
        <v>2</v>
      </c>
      <c r="L9" s="75"/>
      <c r="M9" s="75"/>
      <c r="Q9" s="84"/>
      <c r="R9" s="84"/>
    </row>
    <row r="10" spans="2:18" ht="20.100000000000001" customHeight="1" x14ac:dyDescent="0.25">
      <c r="B10" s="81" t="s">
        <v>15</v>
      </c>
      <c r="C10" s="82">
        <v>23</v>
      </c>
      <c r="D10" s="82">
        <f t="shared" si="0"/>
        <v>16</v>
      </c>
      <c r="E10" s="79">
        <f t="shared" si="1"/>
        <v>0.69565217391304346</v>
      </c>
      <c r="F10" s="82">
        <v>14</v>
      </c>
      <c r="G10" s="82">
        <v>2</v>
      </c>
      <c r="H10" s="79">
        <f t="shared" si="2"/>
        <v>0.875</v>
      </c>
      <c r="I10" s="79">
        <v>0.88888888888888884</v>
      </c>
      <c r="J10" s="79">
        <v>0.8571428571428571</v>
      </c>
      <c r="K10" s="80">
        <v>7</v>
      </c>
      <c r="L10" s="75"/>
      <c r="M10" s="75"/>
      <c r="Q10" s="84"/>
      <c r="R10" s="84"/>
    </row>
    <row r="11" spans="2:18" ht="20.100000000000001" customHeight="1" x14ac:dyDescent="0.25">
      <c r="B11" s="81" t="s">
        <v>16</v>
      </c>
      <c r="C11" s="82">
        <v>6</v>
      </c>
      <c r="D11" s="82">
        <f t="shared" si="0"/>
        <v>4</v>
      </c>
      <c r="E11" s="79">
        <f t="shared" si="1"/>
        <v>0.66666666666666663</v>
      </c>
      <c r="F11" s="82">
        <v>4</v>
      </c>
      <c r="G11" s="82">
        <v>0</v>
      </c>
      <c r="H11" s="79">
        <f t="shared" si="2"/>
        <v>1</v>
      </c>
      <c r="I11" s="79" t="s">
        <v>121</v>
      </c>
      <c r="J11" s="79">
        <v>1</v>
      </c>
      <c r="K11" s="80">
        <v>2</v>
      </c>
      <c r="L11" s="75"/>
      <c r="M11" s="75"/>
      <c r="Q11" s="84"/>
      <c r="R11" s="84"/>
    </row>
    <row r="12" spans="2:18" ht="20.100000000000001" customHeight="1" x14ac:dyDescent="0.25">
      <c r="B12" s="81" t="s">
        <v>17</v>
      </c>
      <c r="C12" s="82">
        <v>22</v>
      </c>
      <c r="D12" s="82">
        <f t="shared" si="0"/>
        <v>18</v>
      </c>
      <c r="E12" s="79">
        <f t="shared" si="1"/>
        <v>0.81818181818181823</v>
      </c>
      <c r="F12" s="82">
        <v>16</v>
      </c>
      <c r="G12" s="82">
        <v>2</v>
      </c>
      <c r="H12" s="79">
        <f t="shared" si="2"/>
        <v>0.88888888888888884</v>
      </c>
      <c r="I12" s="79">
        <v>1</v>
      </c>
      <c r="J12" s="79">
        <v>0.7142857142857143</v>
      </c>
      <c r="K12" s="80">
        <v>4</v>
      </c>
      <c r="L12" s="75"/>
      <c r="M12" s="75"/>
      <c r="Q12" s="84"/>
      <c r="R12" s="84"/>
    </row>
    <row r="13" spans="2:18" ht="20.100000000000001" customHeight="1" x14ac:dyDescent="0.25">
      <c r="B13" s="81" t="s">
        <v>18</v>
      </c>
      <c r="C13" s="82">
        <v>21</v>
      </c>
      <c r="D13" s="82">
        <f t="shared" si="0"/>
        <v>17</v>
      </c>
      <c r="E13" s="79">
        <f t="shared" si="1"/>
        <v>0.80952380952380953</v>
      </c>
      <c r="F13" s="82">
        <v>13</v>
      </c>
      <c r="G13" s="82">
        <v>4</v>
      </c>
      <c r="H13" s="79">
        <f t="shared" si="2"/>
        <v>0.76470588235294112</v>
      </c>
      <c r="I13" s="79">
        <v>0.73333333333333328</v>
      </c>
      <c r="J13" s="79">
        <v>1</v>
      </c>
      <c r="K13" s="80">
        <v>4</v>
      </c>
      <c r="L13" s="75"/>
      <c r="M13" s="75"/>
      <c r="Q13" s="84"/>
      <c r="R13" s="84"/>
    </row>
    <row r="14" spans="2:18" ht="20.100000000000001" customHeight="1" x14ac:dyDescent="0.25">
      <c r="B14" s="81" t="s">
        <v>19</v>
      </c>
      <c r="C14" s="82">
        <v>16</v>
      </c>
      <c r="D14" s="82">
        <f t="shared" si="0"/>
        <v>13</v>
      </c>
      <c r="E14" s="79">
        <f t="shared" si="1"/>
        <v>0.8125</v>
      </c>
      <c r="F14" s="82">
        <v>10</v>
      </c>
      <c r="G14" s="82">
        <v>3</v>
      </c>
      <c r="H14" s="79">
        <f t="shared" si="2"/>
        <v>0.76923076923076927</v>
      </c>
      <c r="I14" s="79">
        <v>0.6</v>
      </c>
      <c r="J14" s="79">
        <v>0.875</v>
      </c>
      <c r="K14" s="80">
        <v>3</v>
      </c>
      <c r="L14" s="75"/>
      <c r="M14" s="75"/>
      <c r="Q14" s="84"/>
      <c r="R14" s="84"/>
    </row>
    <row r="15" spans="2:18" ht="20.100000000000001" customHeight="1" x14ac:dyDescent="0.25">
      <c r="B15" s="81" t="s">
        <v>20</v>
      </c>
      <c r="C15" s="82">
        <v>13</v>
      </c>
      <c r="D15" s="82">
        <f t="shared" si="0"/>
        <v>11</v>
      </c>
      <c r="E15" s="79">
        <f t="shared" si="1"/>
        <v>0.84615384615384615</v>
      </c>
      <c r="F15" s="82">
        <v>9</v>
      </c>
      <c r="G15" s="82">
        <v>2</v>
      </c>
      <c r="H15" s="79">
        <f t="shared" si="2"/>
        <v>0.81818181818181823</v>
      </c>
      <c r="I15" s="79">
        <v>1</v>
      </c>
      <c r="J15" s="79">
        <v>0.75</v>
      </c>
      <c r="K15" s="80">
        <v>2</v>
      </c>
      <c r="L15" s="75"/>
      <c r="M15" s="75"/>
      <c r="Q15" s="84"/>
      <c r="R15" s="84"/>
    </row>
    <row r="16" spans="2:18" ht="20.100000000000001" customHeight="1" x14ac:dyDescent="0.25">
      <c r="B16" s="81" t="s">
        <v>21</v>
      </c>
      <c r="C16" s="82">
        <v>22</v>
      </c>
      <c r="D16" s="82">
        <f t="shared" si="0"/>
        <v>14</v>
      </c>
      <c r="E16" s="79">
        <f t="shared" si="1"/>
        <v>0.63636363636363635</v>
      </c>
      <c r="F16" s="82">
        <v>6</v>
      </c>
      <c r="G16" s="82">
        <v>8</v>
      </c>
      <c r="H16" s="79">
        <f t="shared" si="2"/>
        <v>0.42857142857142855</v>
      </c>
      <c r="I16" s="79">
        <v>0.2</v>
      </c>
      <c r="J16" s="79">
        <v>0.55555555555555558</v>
      </c>
      <c r="K16" s="80">
        <v>8</v>
      </c>
      <c r="L16" s="75"/>
      <c r="M16" s="75"/>
      <c r="Q16" s="84"/>
      <c r="R16" s="84"/>
    </row>
    <row r="17" spans="2:18" ht="20.100000000000001" customHeight="1" x14ac:dyDescent="0.25">
      <c r="B17" s="81" t="s">
        <v>22</v>
      </c>
      <c r="C17" s="82">
        <v>41</v>
      </c>
      <c r="D17" s="82">
        <f t="shared" si="0"/>
        <v>25</v>
      </c>
      <c r="E17" s="79">
        <f t="shared" si="1"/>
        <v>0.6097560975609756</v>
      </c>
      <c r="F17" s="82">
        <v>20</v>
      </c>
      <c r="G17" s="82">
        <v>5</v>
      </c>
      <c r="H17" s="79">
        <f t="shared" si="2"/>
        <v>0.8</v>
      </c>
      <c r="I17" s="79">
        <v>1</v>
      </c>
      <c r="J17" s="79">
        <v>0.6875</v>
      </c>
      <c r="K17" s="80">
        <v>16</v>
      </c>
      <c r="L17" s="75"/>
      <c r="M17" s="75"/>
      <c r="Q17" s="84"/>
      <c r="R17" s="84"/>
    </row>
    <row r="18" spans="2:18" ht="20.100000000000001" customHeight="1" x14ac:dyDescent="0.25">
      <c r="B18" s="81" t="s">
        <v>23</v>
      </c>
      <c r="C18" s="82">
        <v>6</v>
      </c>
      <c r="D18" s="82">
        <f t="shared" si="0"/>
        <v>5</v>
      </c>
      <c r="E18" s="79">
        <f t="shared" si="1"/>
        <v>0.83333333333333337</v>
      </c>
      <c r="F18" s="82">
        <v>5</v>
      </c>
      <c r="G18" s="82">
        <v>0</v>
      </c>
      <c r="H18" s="79">
        <f t="shared" si="2"/>
        <v>1</v>
      </c>
      <c r="I18" s="79">
        <v>1</v>
      </c>
      <c r="J18" s="79">
        <v>1</v>
      </c>
      <c r="K18" s="80">
        <v>1</v>
      </c>
      <c r="L18" s="75"/>
      <c r="M18" s="75"/>
      <c r="Q18" s="84"/>
      <c r="R18" s="84"/>
    </row>
    <row r="19" spans="2:18" ht="20.100000000000001" customHeight="1" x14ac:dyDescent="0.25">
      <c r="B19" s="81" t="s">
        <v>24</v>
      </c>
      <c r="C19" s="82">
        <v>94</v>
      </c>
      <c r="D19" s="82">
        <f t="shared" si="0"/>
        <v>61</v>
      </c>
      <c r="E19" s="79">
        <f t="shared" si="1"/>
        <v>0.64893617021276595</v>
      </c>
      <c r="F19" s="82">
        <v>49</v>
      </c>
      <c r="G19" s="82">
        <v>12</v>
      </c>
      <c r="H19" s="79">
        <f t="shared" si="2"/>
        <v>0.80327868852459017</v>
      </c>
      <c r="I19" s="79">
        <v>1</v>
      </c>
      <c r="J19" s="79">
        <v>0.8</v>
      </c>
      <c r="K19" s="80">
        <v>33</v>
      </c>
      <c r="L19" s="75"/>
      <c r="M19" s="75"/>
      <c r="Q19" s="84"/>
      <c r="R19" s="84"/>
    </row>
    <row r="20" spans="2:18" ht="20.100000000000001" customHeight="1" x14ac:dyDescent="0.25">
      <c r="B20" s="81" t="s">
        <v>25</v>
      </c>
      <c r="C20" s="82">
        <v>23</v>
      </c>
      <c r="D20" s="82">
        <f t="shared" si="0"/>
        <v>16</v>
      </c>
      <c r="E20" s="79">
        <f t="shared" si="1"/>
        <v>0.69565217391304346</v>
      </c>
      <c r="F20" s="82">
        <v>11</v>
      </c>
      <c r="G20" s="82">
        <v>5</v>
      </c>
      <c r="H20" s="79">
        <f t="shared" si="2"/>
        <v>0.6875</v>
      </c>
      <c r="I20" s="79">
        <v>0.66666666666666663</v>
      </c>
      <c r="J20" s="79">
        <v>0.7</v>
      </c>
      <c r="K20" s="80">
        <v>7</v>
      </c>
      <c r="L20" s="75"/>
      <c r="M20" s="75"/>
      <c r="Q20" s="84"/>
      <c r="R20" s="84"/>
    </row>
    <row r="21" spans="2:18" ht="20.100000000000001" customHeight="1" x14ac:dyDescent="0.25">
      <c r="B21" s="81" t="s">
        <v>26</v>
      </c>
      <c r="C21" s="82">
        <v>112</v>
      </c>
      <c r="D21" s="82">
        <f t="shared" si="0"/>
        <v>91</v>
      </c>
      <c r="E21" s="79">
        <f t="shared" si="1"/>
        <v>0.8125</v>
      </c>
      <c r="F21" s="82">
        <v>85</v>
      </c>
      <c r="G21" s="82">
        <v>6</v>
      </c>
      <c r="H21" s="79">
        <f t="shared" si="2"/>
        <v>0.93406593406593408</v>
      </c>
      <c r="I21" s="79">
        <v>0.91666666666666663</v>
      </c>
      <c r="J21" s="79">
        <v>1</v>
      </c>
      <c r="K21" s="80">
        <v>21</v>
      </c>
      <c r="L21" s="75"/>
      <c r="M21" s="75"/>
      <c r="Q21" s="84"/>
      <c r="R21" s="84"/>
    </row>
    <row r="22" spans="2:18" ht="20.100000000000001" customHeight="1" x14ac:dyDescent="0.25">
      <c r="B22" s="81" t="s">
        <v>27</v>
      </c>
      <c r="C22" s="82">
        <v>10</v>
      </c>
      <c r="D22" s="82">
        <f t="shared" si="0"/>
        <v>6</v>
      </c>
      <c r="E22" s="79">
        <f t="shared" si="1"/>
        <v>0.6</v>
      </c>
      <c r="F22" s="82">
        <v>3</v>
      </c>
      <c r="G22" s="82">
        <v>3</v>
      </c>
      <c r="H22" s="79">
        <f t="shared" si="2"/>
        <v>0.5</v>
      </c>
      <c r="I22" s="79">
        <v>0.6</v>
      </c>
      <c r="J22" s="79">
        <v>0</v>
      </c>
      <c r="K22" s="80">
        <v>4</v>
      </c>
      <c r="L22" s="75"/>
      <c r="M22" s="75"/>
      <c r="Q22" s="84"/>
      <c r="R22" s="84"/>
    </row>
    <row r="23" spans="2:18" ht="20.100000000000001" customHeight="1" x14ac:dyDescent="0.25">
      <c r="B23" s="81" t="s">
        <v>28</v>
      </c>
      <c r="C23" s="82">
        <v>9</v>
      </c>
      <c r="D23" s="82">
        <f t="shared" si="0"/>
        <v>9</v>
      </c>
      <c r="E23" s="79">
        <f t="shared" si="1"/>
        <v>1</v>
      </c>
      <c r="F23" s="82">
        <v>7</v>
      </c>
      <c r="G23" s="82">
        <v>2</v>
      </c>
      <c r="H23" s="79">
        <f t="shared" si="2"/>
        <v>0.77777777777777779</v>
      </c>
      <c r="I23" s="79">
        <v>1</v>
      </c>
      <c r="J23" s="79">
        <v>0.7142857142857143</v>
      </c>
      <c r="K23" s="80">
        <v>0</v>
      </c>
      <c r="L23" s="75"/>
      <c r="M23" s="75"/>
      <c r="Q23" s="84"/>
      <c r="R23" s="84"/>
    </row>
    <row r="24" spans="2:18" ht="20.100000000000001" customHeight="1" x14ac:dyDescent="0.25">
      <c r="B24" s="81" t="s">
        <v>29</v>
      </c>
      <c r="C24" s="82">
        <v>7</v>
      </c>
      <c r="D24" s="82">
        <f t="shared" si="0"/>
        <v>7</v>
      </c>
      <c r="E24" s="79">
        <f t="shared" si="1"/>
        <v>1</v>
      </c>
      <c r="F24" s="82">
        <v>6</v>
      </c>
      <c r="G24" s="82">
        <v>1</v>
      </c>
      <c r="H24" s="79">
        <f t="shared" si="2"/>
        <v>0.8571428571428571</v>
      </c>
      <c r="I24" s="79">
        <v>0.75</v>
      </c>
      <c r="J24" s="79">
        <v>1</v>
      </c>
      <c r="K24" s="80">
        <v>0</v>
      </c>
      <c r="L24" s="75"/>
      <c r="M24" s="75"/>
      <c r="Q24" s="84"/>
      <c r="R24" s="84"/>
    </row>
    <row r="25" spans="2:18" ht="20.100000000000001" customHeight="1" x14ac:dyDescent="0.25">
      <c r="B25" s="81" t="s">
        <v>30</v>
      </c>
      <c r="C25" s="82">
        <v>16</v>
      </c>
      <c r="D25" s="82">
        <f t="shared" si="0"/>
        <v>11</v>
      </c>
      <c r="E25" s="79">
        <f t="shared" si="1"/>
        <v>0.6875</v>
      </c>
      <c r="F25" s="82">
        <v>9</v>
      </c>
      <c r="G25" s="82">
        <v>2</v>
      </c>
      <c r="H25" s="79">
        <f t="shared" si="2"/>
        <v>0.81818181818181823</v>
      </c>
      <c r="I25" s="79">
        <v>0.77777777777777779</v>
      </c>
      <c r="J25" s="79">
        <v>1</v>
      </c>
      <c r="K25" s="80">
        <v>5</v>
      </c>
      <c r="L25" s="75"/>
      <c r="M25" s="75"/>
      <c r="Q25" s="84"/>
      <c r="R25" s="84"/>
    </row>
    <row r="26" spans="2:18" ht="20.100000000000001" customHeight="1" x14ac:dyDescent="0.25">
      <c r="B26" s="81" t="s">
        <v>31</v>
      </c>
      <c r="C26" s="82">
        <v>6</v>
      </c>
      <c r="D26" s="82">
        <f t="shared" si="0"/>
        <v>4</v>
      </c>
      <c r="E26" s="79">
        <f t="shared" si="1"/>
        <v>0.66666666666666663</v>
      </c>
      <c r="F26" s="82">
        <v>3</v>
      </c>
      <c r="G26" s="82">
        <v>1</v>
      </c>
      <c r="H26" s="79">
        <f t="shared" si="2"/>
        <v>0.75</v>
      </c>
      <c r="I26" s="79">
        <v>0.5</v>
      </c>
      <c r="J26" s="79">
        <v>1</v>
      </c>
      <c r="K26" s="80">
        <v>2</v>
      </c>
      <c r="L26" s="75"/>
      <c r="M26" s="75"/>
      <c r="Q26" s="84"/>
      <c r="R26" s="84"/>
    </row>
    <row r="27" spans="2:18" ht="20.100000000000001" customHeight="1" x14ac:dyDescent="0.25">
      <c r="B27" s="81" t="s">
        <v>32</v>
      </c>
      <c r="C27" s="82">
        <v>36</v>
      </c>
      <c r="D27" s="82">
        <f t="shared" si="0"/>
        <v>31</v>
      </c>
      <c r="E27" s="79">
        <f t="shared" si="1"/>
        <v>0.86111111111111116</v>
      </c>
      <c r="F27" s="82">
        <v>31</v>
      </c>
      <c r="G27" s="82">
        <v>0</v>
      </c>
      <c r="H27" s="79">
        <f t="shared" si="2"/>
        <v>1</v>
      </c>
      <c r="I27" s="79">
        <v>1</v>
      </c>
      <c r="J27" s="79">
        <v>1</v>
      </c>
      <c r="K27" s="80">
        <v>5</v>
      </c>
      <c r="L27" s="75"/>
      <c r="M27" s="75"/>
      <c r="Q27" s="84"/>
      <c r="R27" s="84"/>
    </row>
    <row r="28" spans="2:18" ht="20.100000000000001" customHeight="1" x14ac:dyDescent="0.25">
      <c r="B28" s="81" t="s">
        <v>33</v>
      </c>
      <c r="C28" s="82">
        <v>8</v>
      </c>
      <c r="D28" s="82">
        <f t="shared" si="0"/>
        <v>5</v>
      </c>
      <c r="E28" s="79">
        <f t="shared" si="1"/>
        <v>0.625</v>
      </c>
      <c r="F28" s="82">
        <v>4</v>
      </c>
      <c r="G28" s="82">
        <v>1</v>
      </c>
      <c r="H28" s="79">
        <f t="shared" si="2"/>
        <v>0.8</v>
      </c>
      <c r="I28" s="79">
        <v>1</v>
      </c>
      <c r="J28" s="79">
        <v>0.75</v>
      </c>
      <c r="K28" s="80">
        <v>3</v>
      </c>
      <c r="L28" s="75"/>
      <c r="M28" s="75"/>
      <c r="Q28" s="84"/>
      <c r="R28" s="84"/>
    </row>
    <row r="29" spans="2:18" ht="20.100000000000001" customHeight="1" x14ac:dyDescent="0.25">
      <c r="B29" s="81" t="s">
        <v>34</v>
      </c>
      <c r="C29" s="82">
        <v>12</v>
      </c>
      <c r="D29" s="82">
        <f t="shared" si="0"/>
        <v>11</v>
      </c>
      <c r="E29" s="79">
        <f t="shared" si="1"/>
        <v>0.91666666666666663</v>
      </c>
      <c r="F29" s="82">
        <v>10</v>
      </c>
      <c r="G29" s="82">
        <v>1</v>
      </c>
      <c r="H29" s="79">
        <f t="shared" si="2"/>
        <v>0.90909090909090906</v>
      </c>
      <c r="I29" s="79">
        <v>1</v>
      </c>
      <c r="J29" s="79">
        <v>0.8571428571428571</v>
      </c>
      <c r="K29" s="80">
        <v>1</v>
      </c>
      <c r="L29" s="75"/>
      <c r="M29" s="75"/>
      <c r="Q29" s="84"/>
      <c r="R29" s="84"/>
    </row>
    <row r="30" spans="2:18" ht="20.100000000000001" customHeight="1" x14ac:dyDescent="0.25">
      <c r="B30" s="81" t="s">
        <v>35</v>
      </c>
      <c r="C30" s="82">
        <v>90</v>
      </c>
      <c r="D30" s="82">
        <f t="shared" si="0"/>
        <v>83</v>
      </c>
      <c r="E30" s="79">
        <f t="shared" si="1"/>
        <v>0.92222222222222228</v>
      </c>
      <c r="F30" s="82">
        <v>58</v>
      </c>
      <c r="G30" s="82">
        <v>25</v>
      </c>
      <c r="H30" s="79">
        <f t="shared" si="2"/>
        <v>0.6987951807228916</v>
      </c>
      <c r="I30" s="79">
        <v>0.22727272727272727</v>
      </c>
      <c r="J30" s="79">
        <v>0.86885245901639341</v>
      </c>
      <c r="K30" s="80">
        <v>7</v>
      </c>
      <c r="L30" s="75"/>
      <c r="M30" s="75"/>
      <c r="Q30" s="84"/>
      <c r="R30" s="84"/>
    </row>
    <row r="31" spans="2:18" ht="20.100000000000001" customHeight="1" x14ac:dyDescent="0.25">
      <c r="B31" s="183" t="s">
        <v>7</v>
      </c>
      <c r="C31" s="184">
        <f>SUM(C5:C30)</f>
        <v>686</v>
      </c>
      <c r="D31" s="184">
        <f t="shared" si="0"/>
        <v>528</v>
      </c>
      <c r="E31" s="185">
        <f t="shared" si="1"/>
        <v>0.76967930029154519</v>
      </c>
      <c r="F31" s="184">
        <f>SUM(F5:F30)</f>
        <v>439</v>
      </c>
      <c r="G31" s="184">
        <f>SUM(G5:G30)</f>
        <v>89</v>
      </c>
      <c r="H31" s="185">
        <f t="shared" si="2"/>
        <v>0.83143939393939392</v>
      </c>
      <c r="I31" s="185">
        <v>0.81304347826086953</v>
      </c>
      <c r="J31" s="185">
        <v>0.84563758389261745</v>
      </c>
      <c r="K31" s="186">
        <f>SUM(K5:K30)</f>
        <v>158</v>
      </c>
      <c r="Q31" s="84"/>
      <c r="R31" s="84"/>
    </row>
    <row r="32" spans="2:18" ht="12" customHeight="1" x14ac:dyDescent="0.25">
      <c r="B32" s="37" t="s">
        <v>61</v>
      </c>
      <c r="C32" s="38"/>
      <c r="D32" s="36"/>
      <c r="E32" s="36"/>
      <c r="F32" s="36"/>
      <c r="G32" s="36"/>
      <c r="H32" s="36"/>
      <c r="I32" s="36"/>
      <c r="J32" s="36"/>
      <c r="Q32" s="84"/>
    </row>
    <row r="33" spans="2:17" ht="12" customHeight="1" x14ac:dyDescent="0.25">
      <c r="B33" s="37" t="s">
        <v>66</v>
      </c>
      <c r="C33" s="38"/>
      <c r="D33" s="36"/>
      <c r="E33" s="36"/>
      <c r="F33" s="36"/>
      <c r="G33" s="36"/>
      <c r="H33" s="36"/>
      <c r="I33" s="36"/>
      <c r="J33" s="36"/>
      <c r="Q33" s="84"/>
    </row>
    <row r="34" spans="2:17" ht="24" customHeight="1" x14ac:dyDescent="0.25">
      <c r="B34" s="196" t="s">
        <v>149</v>
      </c>
      <c r="C34" s="196"/>
      <c r="D34" s="196"/>
      <c r="E34" s="196"/>
      <c r="F34" s="196"/>
      <c r="G34" s="196"/>
      <c r="H34" s="196"/>
      <c r="I34" s="196"/>
      <c r="J34" s="196"/>
      <c r="K34" s="196"/>
      <c r="L34" s="34"/>
      <c r="Q34" s="84"/>
    </row>
    <row r="35" spans="2:17" ht="12" customHeight="1" x14ac:dyDescent="0.25">
      <c r="B35" s="39" t="s">
        <v>102</v>
      </c>
      <c r="C35" s="36"/>
      <c r="D35" s="36"/>
      <c r="E35" s="36"/>
      <c r="F35" s="36"/>
      <c r="G35" s="36"/>
      <c r="H35" s="36"/>
      <c r="I35" s="36"/>
      <c r="J35" s="36"/>
      <c r="Q35" s="84"/>
    </row>
    <row r="36" spans="2:17" x14ac:dyDescent="0.25">
      <c r="B36" s="39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algorithmName="SHA-512" hashValue="XB2SprwJClb+9gKbunM0j0k0fEwufoJ/J9j/w5UbxBoQtRxuutQAza0ywNq20qc//m7I9x9aAxCDxfXKzsORaA==" saltValue="SW3vEaMayTym1TdbnnhWQw==" spinCount="100000" sheet="1" objects="1" scenarios="1"/>
  <mergeCells count="8">
    <mergeCell ref="B34:K34"/>
    <mergeCell ref="K3:K4"/>
    <mergeCell ref="B3:B4"/>
    <mergeCell ref="C3:C4"/>
    <mergeCell ref="D3:D4"/>
    <mergeCell ref="E3:E4"/>
    <mergeCell ref="F3:G3"/>
    <mergeCell ref="H3:J3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A1:J51"/>
  <sheetViews>
    <sheetView showGridLines="0" workbookViewId="0">
      <selection activeCell="B9" sqref="B9"/>
    </sheetView>
  </sheetViews>
  <sheetFormatPr baseColWidth="10" defaultColWidth="11.42578125" defaultRowHeight="12.75" x14ac:dyDescent="0.2"/>
  <cols>
    <col min="1" max="1" width="7.7109375" style="5" customWidth="1"/>
    <col min="2" max="2" width="20" style="5" customWidth="1"/>
    <col min="3" max="3" width="32.140625" style="6" customWidth="1"/>
    <col min="4" max="4" width="15.7109375" style="6" customWidth="1"/>
    <col min="5" max="5" width="14.85546875" style="6" customWidth="1"/>
    <col min="6" max="6" width="16.7109375" style="6" customWidth="1"/>
    <col min="7" max="8" width="13.28515625" style="5" customWidth="1"/>
    <col min="9" max="16384" width="11.42578125" style="5"/>
  </cols>
  <sheetData>
    <row r="1" spans="1:7" x14ac:dyDescent="0.2">
      <c r="B1" s="66" t="s">
        <v>67</v>
      </c>
      <c r="C1" s="41"/>
      <c r="D1" s="41"/>
      <c r="E1" s="41"/>
      <c r="F1" s="41"/>
    </row>
    <row r="2" spans="1:7" x14ac:dyDescent="0.2">
      <c r="B2" s="67" t="s">
        <v>68</v>
      </c>
      <c r="C2" s="42"/>
      <c r="D2" s="41"/>
      <c r="E2" s="41"/>
      <c r="F2" s="41"/>
    </row>
    <row r="3" spans="1:7" ht="24.95" customHeight="1" x14ac:dyDescent="0.2">
      <c r="B3" s="199" t="s">
        <v>36</v>
      </c>
      <c r="C3" s="199"/>
      <c r="D3" s="199" t="s">
        <v>69</v>
      </c>
      <c r="E3" s="199"/>
      <c r="F3" s="199" t="s">
        <v>7</v>
      </c>
    </row>
    <row r="4" spans="1:7" ht="24.95" customHeight="1" x14ac:dyDescent="0.2">
      <c r="B4" s="199"/>
      <c r="C4" s="199"/>
      <c r="D4" s="189" t="s">
        <v>4</v>
      </c>
      <c r="E4" s="189" t="s">
        <v>5</v>
      </c>
      <c r="F4" s="199"/>
    </row>
    <row r="5" spans="1:7" ht="120" customHeight="1" x14ac:dyDescent="0.2">
      <c r="B5" s="139" t="s">
        <v>153</v>
      </c>
      <c r="C5" s="140" t="s">
        <v>151</v>
      </c>
      <c r="D5" s="141">
        <v>11</v>
      </c>
      <c r="E5" s="141">
        <v>16</v>
      </c>
      <c r="F5" s="141">
        <f t="shared" ref="F5:F8" si="0">D5+E5</f>
        <v>27</v>
      </c>
      <c r="G5" s="95"/>
    </row>
    <row r="6" spans="1:7" ht="60" customHeight="1" x14ac:dyDescent="0.2">
      <c r="B6" s="86" t="s">
        <v>154</v>
      </c>
      <c r="C6" s="87" t="s">
        <v>70</v>
      </c>
      <c r="D6" s="85">
        <v>29</v>
      </c>
      <c r="E6" s="85">
        <v>16</v>
      </c>
      <c r="F6" s="85">
        <f t="shared" si="0"/>
        <v>45</v>
      </c>
      <c r="G6" s="95"/>
    </row>
    <row r="7" spans="1:7" ht="30" customHeight="1" x14ac:dyDescent="0.2">
      <c r="B7" s="200" t="s">
        <v>152</v>
      </c>
      <c r="C7" s="200"/>
      <c r="D7" s="85">
        <v>3</v>
      </c>
      <c r="E7" s="85">
        <v>14</v>
      </c>
      <c r="F7" s="85">
        <f t="shared" si="0"/>
        <v>17</v>
      </c>
      <c r="G7" s="95"/>
    </row>
    <row r="8" spans="1:7" ht="24.95" customHeight="1" x14ac:dyDescent="0.2">
      <c r="B8" s="201" t="s">
        <v>7</v>
      </c>
      <c r="C8" s="201"/>
      <c r="D8" s="187">
        <f>D5+D6+D7</f>
        <v>43</v>
      </c>
      <c r="E8" s="187">
        <f>E5+E6+E7</f>
        <v>46</v>
      </c>
      <c r="F8" s="187">
        <f t="shared" si="0"/>
        <v>89</v>
      </c>
      <c r="G8" s="95"/>
    </row>
    <row r="9" spans="1:7" ht="12.6" customHeight="1" x14ac:dyDescent="0.2">
      <c r="B9" s="39" t="s">
        <v>150</v>
      </c>
      <c r="C9" s="43"/>
      <c r="D9" s="44"/>
      <c r="E9" s="44"/>
      <c r="F9" s="44"/>
      <c r="G9" s="96"/>
    </row>
    <row r="10" spans="1:7" ht="12.6" customHeight="1" x14ac:dyDescent="0.2">
      <c r="B10" s="39" t="s">
        <v>102</v>
      </c>
      <c r="C10" s="43"/>
      <c r="D10" s="44"/>
      <c r="E10" s="44"/>
      <c r="F10" s="44"/>
      <c r="G10" s="97"/>
    </row>
    <row r="11" spans="1:7" ht="12.75" customHeight="1" x14ac:dyDescent="0.25">
      <c r="B11" s="39"/>
      <c r="C11" s="45"/>
      <c r="D11" s="41"/>
      <c r="E11" s="41"/>
      <c r="F11" s="41"/>
      <c r="G11" s="94"/>
    </row>
    <row r="12" spans="1:7" ht="12.75" customHeight="1" x14ac:dyDescent="0.25">
      <c r="A12"/>
      <c r="B12"/>
      <c r="C12"/>
      <c r="D12" s="4"/>
      <c r="E12" s="4"/>
      <c r="F12" s="4"/>
    </row>
    <row r="13" spans="1:7" ht="12.75" customHeight="1" x14ac:dyDescent="0.25">
      <c r="A13"/>
      <c r="B13"/>
      <c r="C13"/>
      <c r="D13" s="138"/>
      <c r="E13" s="4"/>
      <c r="F13" s="4"/>
    </row>
    <row r="14" spans="1:7" ht="15" x14ac:dyDescent="0.25">
      <c r="A14"/>
      <c r="B14"/>
      <c r="C14"/>
      <c r="D14" s="138"/>
    </row>
    <row r="15" spans="1:7" ht="15" x14ac:dyDescent="0.25">
      <c r="A15"/>
      <c r="B15"/>
      <c r="C15"/>
    </row>
    <row r="16" spans="1:7" ht="15" x14ac:dyDescent="0.25">
      <c r="A16"/>
      <c r="B16"/>
      <c r="C16"/>
    </row>
    <row r="17" spans="2:10" ht="15" x14ac:dyDescent="0.25">
      <c r="B17"/>
      <c r="C17"/>
      <c r="D17"/>
      <c r="E17"/>
      <c r="F17"/>
      <c r="G17"/>
      <c r="H17"/>
      <c r="I17"/>
      <c r="J17"/>
    </row>
    <row r="18" spans="2:10" ht="13.5" customHeight="1" x14ac:dyDescent="0.25">
      <c r="B18"/>
      <c r="C18"/>
      <c r="D18"/>
      <c r="E18"/>
      <c r="F18"/>
      <c r="G18"/>
      <c r="H18"/>
      <c r="I18"/>
      <c r="J18"/>
    </row>
    <row r="19" spans="2:10" ht="15" x14ac:dyDescent="0.25">
      <c r="B19"/>
      <c r="C19"/>
      <c r="D19"/>
      <c r="E19"/>
      <c r="F19"/>
      <c r="G19"/>
      <c r="H19"/>
      <c r="I19"/>
      <c r="J19"/>
    </row>
    <row r="20" spans="2:10" ht="14.25" customHeight="1" x14ac:dyDescent="0.25">
      <c r="B20"/>
      <c r="C20"/>
      <c r="D20"/>
      <c r="E20"/>
      <c r="F20"/>
      <c r="G20"/>
      <c r="H20"/>
      <c r="I20"/>
      <c r="J20"/>
    </row>
    <row r="21" spans="2:10" ht="15" x14ac:dyDescent="0.25">
      <c r="B21"/>
      <c r="C21"/>
      <c r="D21"/>
      <c r="E21"/>
      <c r="F21"/>
      <c r="G21"/>
      <c r="H21"/>
      <c r="I21"/>
      <c r="J21"/>
    </row>
    <row r="22" spans="2:10" ht="15" x14ac:dyDescent="0.25">
      <c r="B22"/>
      <c r="C22"/>
      <c r="D22"/>
      <c r="E22"/>
      <c r="F22"/>
      <c r="G22"/>
      <c r="H22"/>
      <c r="I22"/>
      <c r="J22"/>
    </row>
    <row r="23" spans="2:10" ht="15" x14ac:dyDescent="0.25">
      <c r="B23"/>
      <c r="C23"/>
      <c r="D23"/>
      <c r="E23"/>
      <c r="F23"/>
      <c r="G23"/>
      <c r="H23"/>
      <c r="I23"/>
      <c r="J23"/>
    </row>
    <row r="24" spans="2:10" ht="15" x14ac:dyDescent="0.25">
      <c r="B24"/>
      <c r="C24"/>
      <c r="D24"/>
      <c r="E24"/>
      <c r="F24"/>
      <c r="G24"/>
      <c r="H24"/>
      <c r="I24"/>
      <c r="J24"/>
    </row>
    <row r="25" spans="2:10" ht="15" x14ac:dyDescent="0.25">
      <c r="B25"/>
      <c r="C25"/>
      <c r="D25"/>
      <c r="E25"/>
      <c r="F25"/>
      <c r="G25"/>
      <c r="H25"/>
      <c r="I25"/>
      <c r="J25"/>
    </row>
    <row r="26" spans="2:10" ht="15" x14ac:dyDescent="0.25">
      <c r="B26"/>
      <c r="C26"/>
      <c r="D26"/>
      <c r="E26"/>
      <c r="F26"/>
      <c r="G26"/>
      <c r="H26"/>
      <c r="I26"/>
      <c r="J26"/>
    </row>
    <row r="27" spans="2:10" ht="15" x14ac:dyDescent="0.25">
      <c r="B27"/>
      <c r="C27"/>
      <c r="D27"/>
      <c r="E27"/>
      <c r="F27"/>
      <c r="G27"/>
      <c r="H27"/>
      <c r="I27"/>
      <c r="J27"/>
    </row>
    <row r="28" spans="2:10" ht="15" x14ac:dyDescent="0.25">
      <c r="B28"/>
      <c r="C28"/>
      <c r="D28"/>
      <c r="E28"/>
      <c r="F28"/>
      <c r="G28"/>
      <c r="H28"/>
      <c r="I28"/>
      <c r="J28"/>
    </row>
    <row r="29" spans="2:10" ht="15" x14ac:dyDescent="0.25">
      <c r="B29"/>
      <c r="C29"/>
      <c r="D29"/>
      <c r="E29"/>
      <c r="F29"/>
      <c r="G29"/>
      <c r="H29"/>
      <c r="I29"/>
      <c r="J29"/>
    </row>
    <row r="30" spans="2:10" ht="15" x14ac:dyDescent="0.25">
      <c r="B30"/>
      <c r="C30"/>
      <c r="D30"/>
      <c r="E30"/>
      <c r="F30"/>
      <c r="G30"/>
      <c r="H30"/>
      <c r="I30"/>
      <c r="J30"/>
    </row>
    <row r="31" spans="2:10" ht="15" x14ac:dyDescent="0.25">
      <c r="B31"/>
      <c r="C31"/>
      <c r="D31"/>
      <c r="E31"/>
      <c r="F31"/>
      <c r="G31"/>
      <c r="H31"/>
      <c r="I31"/>
      <c r="J31"/>
    </row>
    <row r="32" spans="2:10" ht="15" x14ac:dyDescent="0.25">
      <c r="B32"/>
      <c r="C32"/>
      <c r="D32"/>
      <c r="E32"/>
      <c r="F32"/>
      <c r="G32"/>
      <c r="H32"/>
      <c r="I32"/>
      <c r="J32"/>
    </row>
    <row r="33" spans="2:10" ht="15" x14ac:dyDescent="0.25">
      <c r="B33"/>
      <c r="C33"/>
      <c r="D33"/>
      <c r="E33"/>
      <c r="F33"/>
      <c r="G33"/>
      <c r="H33"/>
      <c r="I33"/>
      <c r="J33"/>
    </row>
    <row r="34" spans="2:10" ht="15" x14ac:dyDescent="0.25">
      <c r="B34"/>
      <c r="C34"/>
      <c r="D34"/>
      <c r="E34"/>
      <c r="F34"/>
      <c r="G34"/>
      <c r="H34"/>
      <c r="I34"/>
      <c r="J34"/>
    </row>
    <row r="35" spans="2:10" ht="15" x14ac:dyDescent="0.25">
      <c r="B35"/>
      <c r="C35"/>
      <c r="D35"/>
      <c r="E35"/>
      <c r="F35"/>
      <c r="G35"/>
      <c r="H35"/>
      <c r="I35"/>
      <c r="J35"/>
    </row>
    <row r="36" spans="2:10" ht="15" x14ac:dyDescent="0.25">
      <c r="B36"/>
      <c r="C36"/>
      <c r="D36"/>
      <c r="E36"/>
      <c r="F36"/>
      <c r="G36"/>
      <c r="H36"/>
      <c r="I36"/>
      <c r="J36"/>
    </row>
    <row r="37" spans="2:10" ht="15" x14ac:dyDescent="0.25">
      <c r="B37"/>
      <c r="C37"/>
      <c r="D37"/>
      <c r="E37"/>
      <c r="F37"/>
      <c r="G37"/>
      <c r="H37"/>
      <c r="I37"/>
      <c r="J37"/>
    </row>
    <row r="38" spans="2:10" ht="15" x14ac:dyDescent="0.25">
      <c r="B38"/>
      <c r="C38"/>
      <c r="D38"/>
      <c r="E38"/>
      <c r="F38"/>
      <c r="G38"/>
      <c r="H38"/>
      <c r="I38"/>
      <c r="J38"/>
    </row>
    <row r="39" spans="2:10" ht="15" x14ac:dyDescent="0.25">
      <c r="B39"/>
      <c r="C39"/>
      <c r="D39"/>
      <c r="E39"/>
      <c r="F39"/>
      <c r="G39"/>
      <c r="H39"/>
      <c r="I39"/>
      <c r="J39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5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5" x14ac:dyDescent="0.25">
      <c r="B43"/>
      <c r="C43"/>
      <c r="D43"/>
      <c r="E43"/>
      <c r="F43"/>
      <c r="G43"/>
      <c r="H43"/>
      <c r="I43"/>
      <c r="J43"/>
    </row>
    <row r="44" spans="2:10" ht="15" x14ac:dyDescent="0.25">
      <c r="B44"/>
      <c r="C44"/>
      <c r="D44"/>
      <c r="E44"/>
      <c r="F44"/>
      <c r="G44"/>
      <c r="H44"/>
      <c r="I44"/>
      <c r="J44"/>
    </row>
    <row r="45" spans="2:10" ht="15" x14ac:dyDescent="0.25">
      <c r="B45"/>
      <c r="C45"/>
      <c r="D45"/>
      <c r="E45"/>
      <c r="F45"/>
      <c r="G45"/>
      <c r="H45"/>
      <c r="I45"/>
      <c r="J45"/>
    </row>
    <row r="46" spans="2:10" ht="15" x14ac:dyDescent="0.25">
      <c r="B46"/>
      <c r="C46"/>
      <c r="D46"/>
      <c r="E46"/>
      <c r="F46"/>
      <c r="G46"/>
      <c r="H46"/>
      <c r="I46"/>
      <c r="J46"/>
    </row>
    <row r="47" spans="2:10" ht="15" x14ac:dyDescent="0.25">
      <c r="B47"/>
      <c r="C47"/>
      <c r="D47"/>
      <c r="E47"/>
      <c r="F47"/>
      <c r="G47"/>
      <c r="H47"/>
      <c r="I47"/>
      <c r="J47"/>
    </row>
    <row r="48" spans="2:10" ht="15" x14ac:dyDescent="0.25">
      <c r="B48"/>
      <c r="C48"/>
      <c r="D48"/>
      <c r="E48"/>
      <c r="F48"/>
      <c r="G48"/>
      <c r="H48"/>
      <c r="I48"/>
      <c r="J48"/>
    </row>
    <row r="49" spans="2:10" ht="15" x14ac:dyDescent="0.25">
      <c r="B49"/>
      <c r="C49"/>
      <c r="D49"/>
      <c r="E49"/>
      <c r="F49"/>
      <c r="G49"/>
      <c r="H49"/>
      <c r="I49"/>
      <c r="J49"/>
    </row>
    <row r="50" spans="2:10" ht="15" x14ac:dyDescent="0.25">
      <c r="B50"/>
      <c r="C50"/>
      <c r="D50"/>
      <c r="E50"/>
      <c r="F50"/>
      <c r="G50"/>
      <c r="H50"/>
      <c r="I50"/>
      <c r="J50"/>
    </row>
    <row r="51" spans="2:10" ht="15" x14ac:dyDescent="0.25">
      <c r="B51"/>
      <c r="C51"/>
      <c r="D51"/>
      <c r="E51"/>
      <c r="F51"/>
      <c r="G51"/>
      <c r="H51"/>
      <c r="I51"/>
      <c r="J51"/>
    </row>
  </sheetData>
  <sheetProtection algorithmName="SHA-512" hashValue="nohnu3Mm9/+svTTMKRJCPt0aj9j5Wkc+VdnMe1kVwS59r6z7rrZcx/Gt55ODnHg7N1FgehHwWjdrsEvdPtnxLg==" saltValue="GcyW+cuBS4YtTcZOs6eKGw==" spinCount="100000" sheet="1" objects="1" scenarios="1"/>
  <mergeCells count="5">
    <mergeCell ref="F3:F4"/>
    <mergeCell ref="B7:C7"/>
    <mergeCell ref="B8:C8"/>
    <mergeCell ref="B3:C4"/>
    <mergeCell ref="D3:E3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L68"/>
  <sheetViews>
    <sheetView showGridLines="0" zoomScaleNormal="100" workbookViewId="0">
      <selection activeCell="E6" sqref="E6"/>
    </sheetView>
  </sheetViews>
  <sheetFormatPr baseColWidth="10" defaultColWidth="11.42578125" defaultRowHeight="12.75" x14ac:dyDescent="0.2"/>
  <cols>
    <col min="1" max="1" width="7.7109375" style="5" customWidth="1"/>
    <col min="2" max="2" width="22.7109375" style="5" customWidth="1"/>
    <col min="3" max="4" width="20.7109375" style="6" customWidth="1"/>
    <col min="5" max="5" width="18.7109375" style="6" customWidth="1"/>
    <col min="6" max="6" width="17.7109375" style="5" customWidth="1"/>
    <col min="7" max="8" width="13.28515625" style="5" customWidth="1"/>
    <col min="9" max="16384" width="11.42578125" style="5"/>
  </cols>
  <sheetData>
    <row r="1" spans="2:12" x14ac:dyDescent="0.2">
      <c r="B1" s="61" t="s">
        <v>71</v>
      </c>
      <c r="C1" s="45"/>
      <c r="D1" s="41"/>
      <c r="E1" s="41"/>
      <c r="F1" s="46"/>
    </row>
    <row r="2" spans="2:12" x14ac:dyDescent="0.2">
      <c r="B2" s="62" t="s">
        <v>126</v>
      </c>
      <c r="C2" s="45"/>
      <c r="D2" s="41"/>
      <c r="E2" s="41"/>
      <c r="F2" s="46"/>
    </row>
    <row r="3" spans="2:12" ht="62.25" x14ac:dyDescent="0.2">
      <c r="B3" s="142" t="s">
        <v>8</v>
      </c>
      <c r="C3" s="148" t="s">
        <v>109</v>
      </c>
      <c r="D3" s="148" t="s">
        <v>110</v>
      </c>
      <c r="E3" s="148" t="s">
        <v>155</v>
      </c>
      <c r="F3" s="148" t="s">
        <v>73</v>
      </c>
      <c r="G3" s="95"/>
    </row>
    <row r="4" spans="2:12" ht="20.100000000000001" customHeight="1" x14ac:dyDescent="0.25">
      <c r="B4" s="143" t="s">
        <v>11</v>
      </c>
      <c r="C4" s="147">
        <v>1</v>
      </c>
      <c r="D4" s="147">
        <v>1</v>
      </c>
      <c r="E4" s="147" t="s">
        <v>121</v>
      </c>
      <c r="F4" s="147">
        <f t="shared" ref="F4:F20" si="0">SUM(C4:E4)</f>
        <v>2</v>
      </c>
      <c r="G4" s="75"/>
      <c r="H4"/>
      <c r="I4"/>
      <c r="J4"/>
      <c r="K4"/>
      <c r="L4"/>
    </row>
    <row r="5" spans="2:12" ht="20.100000000000001" customHeight="1" x14ac:dyDescent="0.25">
      <c r="B5" s="81" t="s">
        <v>12</v>
      </c>
      <c r="C5" s="80">
        <v>1</v>
      </c>
      <c r="D5" s="80" t="s">
        <v>121</v>
      </c>
      <c r="E5" s="80" t="s">
        <v>121</v>
      </c>
      <c r="F5" s="80">
        <f t="shared" si="0"/>
        <v>1</v>
      </c>
      <c r="G5" s="75"/>
      <c r="H5"/>
      <c r="I5"/>
      <c r="J5"/>
      <c r="K5"/>
      <c r="L5"/>
    </row>
    <row r="6" spans="2:12" ht="20.100000000000001" customHeight="1" x14ac:dyDescent="0.25">
      <c r="B6" s="81" t="s">
        <v>14</v>
      </c>
      <c r="C6" s="80" t="s">
        <v>121</v>
      </c>
      <c r="D6" s="80">
        <v>1</v>
      </c>
      <c r="E6" s="80" t="s">
        <v>121</v>
      </c>
      <c r="F6" s="80">
        <f t="shared" si="0"/>
        <v>1</v>
      </c>
      <c r="G6" s="75"/>
      <c r="H6"/>
      <c r="I6"/>
      <c r="J6"/>
      <c r="K6"/>
      <c r="L6"/>
    </row>
    <row r="7" spans="2:12" ht="20.100000000000001" customHeight="1" x14ac:dyDescent="0.25">
      <c r="B7" s="81" t="s">
        <v>15</v>
      </c>
      <c r="C7" s="80">
        <v>1</v>
      </c>
      <c r="D7" s="80" t="s">
        <v>121</v>
      </c>
      <c r="E7" s="80">
        <v>1</v>
      </c>
      <c r="F7" s="80">
        <f t="shared" si="0"/>
        <v>2</v>
      </c>
      <c r="G7" s="75"/>
      <c r="H7"/>
      <c r="I7"/>
      <c r="J7"/>
      <c r="K7"/>
      <c r="L7"/>
    </row>
    <row r="8" spans="2:12" ht="20.100000000000001" customHeight="1" x14ac:dyDescent="0.25">
      <c r="B8" s="81" t="s">
        <v>17</v>
      </c>
      <c r="C8" s="80">
        <v>1</v>
      </c>
      <c r="D8" s="80">
        <v>1</v>
      </c>
      <c r="E8" s="80" t="s">
        <v>121</v>
      </c>
      <c r="F8" s="80">
        <f t="shared" si="0"/>
        <v>2</v>
      </c>
      <c r="G8" s="75"/>
      <c r="H8"/>
      <c r="I8"/>
      <c r="J8"/>
      <c r="K8"/>
      <c r="L8"/>
    </row>
    <row r="9" spans="2:12" ht="20.100000000000001" customHeight="1" x14ac:dyDescent="0.25">
      <c r="B9" s="81" t="s">
        <v>18</v>
      </c>
      <c r="C9" s="80" t="s">
        <v>121</v>
      </c>
      <c r="D9" s="80">
        <v>3</v>
      </c>
      <c r="E9" s="80">
        <v>1</v>
      </c>
      <c r="F9" s="80">
        <f t="shared" si="0"/>
        <v>4</v>
      </c>
      <c r="G9" s="75"/>
      <c r="H9"/>
      <c r="I9"/>
      <c r="J9"/>
      <c r="K9"/>
      <c r="L9"/>
    </row>
    <row r="10" spans="2:12" ht="20.100000000000001" customHeight="1" x14ac:dyDescent="0.25">
      <c r="B10" s="81" t="s">
        <v>19</v>
      </c>
      <c r="C10" s="80">
        <v>2</v>
      </c>
      <c r="D10" s="80">
        <v>1</v>
      </c>
      <c r="E10" s="80" t="s">
        <v>121</v>
      </c>
      <c r="F10" s="80">
        <f t="shared" si="0"/>
        <v>3</v>
      </c>
      <c r="G10" s="75"/>
      <c r="H10"/>
      <c r="I10"/>
      <c r="J10"/>
      <c r="K10"/>
      <c r="L10"/>
    </row>
    <row r="11" spans="2:12" ht="20.100000000000001" customHeight="1" x14ac:dyDescent="0.25">
      <c r="B11" s="81" t="s">
        <v>20</v>
      </c>
      <c r="C11" s="80">
        <v>1</v>
      </c>
      <c r="D11" s="80" t="s">
        <v>121</v>
      </c>
      <c r="E11" s="80">
        <v>1</v>
      </c>
      <c r="F11" s="80">
        <f t="shared" si="0"/>
        <v>2</v>
      </c>
      <c r="G11" s="75"/>
      <c r="H11"/>
      <c r="I11"/>
      <c r="J11"/>
      <c r="K11"/>
      <c r="L11"/>
    </row>
    <row r="12" spans="2:12" ht="20.100000000000001" customHeight="1" x14ac:dyDescent="0.25">
      <c r="B12" s="81" t="s">
        <v>21</v>
      </c>
      <c r="C12" s="80">
        <v>6</v>
      </c>
      <c r="D12" s="80">
        <v>2</v>
      </c>
      <c r="E12" s="80" t="s">
        <v>121</v>
      </c>
      <c r="F12" s="80">
        <f t="shared" si="0"/>
        <v>8</v>
      </c>
      <c r="G12" s="75"/>
      <c r="H12"/>
      <c r="I12"/>
      <c r="J12"/>
      <c r="K12"/>
      <c r="L12"/>
    </row>
    <row r="13" spans="2:12" ht="20.100000000000001" customHeight="1" x14ac:dyDescent="0.25">
      <c r="B13" s="81" t="s">
        <v>22</v>
      </c>
      <c r="C13" s="80">
        <v>2</v>
      </c>
      <c r="D13" s="80">
        <v>1</v>
      </c>
      <c r="E13" s="80">
        <v>2</v>
      </c>
      <c r="F13" s="80">
        <f t="shared" si="0"/>
        <v>5</v>
      </c>
      <c r="G13" s="75"/>
      <c r="H13"/>
      <c r="I13"/>
      <c r="J13"/>
      <c r="K13"/>
      <c r="L13"/>
    </row>
    <row r="14" spans="2:12" ht="20.100000000000001" customHeight="1" x14ac:dyDescent="0.25">
      <c r="B14" s="81" t="s">
        <v>24</v>
      </c>
      <c r="C14" s="80" t="s">
        <v>121</v>
      </c>
      <c r="D14" s="80">
        <v>2</v>
      </c>
      <c r="E14" s="80">
        <v>10</v>
      </c>
      <c r="F14" s="80">
        <f t="shared" si="0"/>
        <v>12</v>
      </c>
      <c r="G14" s="75"/>
      <c r="H14"/>
      <c r="I14"/>
      <c r="J14"/>
      <c r="K14"/>
      <c r="L14"/>
    </row>
    <row r="15" spans="2:12" ht="20.100000000000001" customHeight="1" x14ac:dyDescent="0.25">
      <c r="B15" s="81" t="s">
        <v>112</v>
      </c>
      <c r="C15" s="80">
        <v>3</v>
      </c>
      <c r="D15" s="80">
        <v>2</v>
      </c>
      <c r="E15" s="80" t="s">
        <v>121</v>
      </c>
      <c r="F15" s="80">
        <f t="shared" si="0"/>
        <v>5</v>
      </c>
      <c r="G15" s="75"/>
      <c r="H15"/>
      <c r="I15"/>
      <c r="J15"/>
      <c r="K15"/>
      <c r="L15"/>
    </row>
    <row r="16" spans="2:12" ht="20.100000000000001" customHeight="1" x14ac:dyDescent="0.25">
      <c r="B16" s="81" t="s">
        <v>26</v>
      </c>
      <c r="C16" s="80">
        <v>1</v>
      </c>
      <c r="D16" s="80">
        <v>5</v>
      </c>
      <c r="E16" s="80" t="s">
        <v>121</v>
      </c>
      <c r="F16" s="80">
        <f t="shared" si="0"/>
        <v>6</v>
      </c>
      <c r="G16" s="75"/>
      <c r="H16"/>
      <c r="I16"/>
      <c r="J16"/>
      <c r="K16"/>
      <c r="L16"/>
    </row>
    <row r="17" spans="2:11" ht="20.100000000000001" customHeight="1" x14ac:dyDescent="0.25">
      <c r="B17" s="81" t="s">
        <v>27</v>
      </c>
      <c r="C17" s="80">
        <v>3</v>
      </c>
      <c r="D17" s="80" t="s">
        <v>121</v>
      </c>
      <c r="E17" s="80" t="s">
        <v>121</v>
      </c>
      <c r="F17" s="80">
        <f t="shared" si="0"/>
        <v>3</v>
      </c>
      <c r="G17" s="75"/>
      <c r="H17"/>
      <c r="I17"/>
      <c r="J17"/>
      <c r="K17"/>
    </row>
    <row r="18" spans="2:11" ht="20.100000000000001" customHeight="1" x14ac:dyDescent="0.25">
      <c r="B18" s="81" t="s">
        <v>28</v>
      </c>
      <c r="C18" s="80">
        <v>1</v>
      </c>
      <c r="D18" s="80">
        <v>1</v>
      </c>
      <c r="E18" s="80" t="s">
        <v>121</v>
      </c>
      <c r="F18" s="80">
        <f t="shared" si="0"/>
        <v>2</v>
      </c>
      <c r="G18" s="75"/>
      <c r="H18"/>
      <c r="I18"/>
      <c r="J18"/>
      <c r="K18"/>
    </row>
    <row r="19" spans="2:11" ht="20.100000000000001" customHeight="1" x14ac:dyDescent="0.25">
      <c r="B19" s="81" t="s">
        <v>29</v>
      </c>
      <c r="C19" s="80">
        <v>1</v>
      </c>
      <c r="D19" s="80" t="s">
        <v>121</v>
      </c>
      <c r="E19" s="80" t="s">
        <v>121</v>
      </c>
      <c r="F19" s="80">
        <f t="shared" si="0"/>
        <v>1</v>
      </c>
      <c r="G19" s="75"/>
      <c r="H19"/>
      <c r="I19"/>
      <c r="J19"/>
      <c r="K19"/>
    </row>
    <row r="20" spans="2:11" ht="20.100000000000001" customHeight="1" x14ac:dyDescent="0.25">
      <c r="B20" s="81" t="s">
        <v>30</v>
      </c>
      <c r="C20" s="80" t="s">
        <v>121</v>
      </c>
      <c r="D20" s="80">
        <v>2</v>
      </c>
      <c r="E20" s="80" t="s">
        <v>121</v>
      </c>
      <c r="F20" s="80">
        <f t="shared" si="0"/>
        <v>2</v>
      </c>
      <c r="G20" s="75"/>
      <c r="K20"/>
    </row>
    <row r="21" spans="2:11" ht="20.100000000000001" customHeight="1" x14ac:dyDescent="0.25">
      <c r="B21" s="81" t="s">
        <v>31</v>
      </c>
      <c r="C21" s="80" t="s">
        <v>121</v>
      </c>
      <c r="D21" s="80" t="s">
        <v>121</v>
      </c>
      <c r="E21" s="80">
        <v>1</v>
      </c>
      <c r="F21" s="80">
        <f t="shared" ref="F21" si="1">SUM(C21:E21)</f>
        <v>1</v>
      </c>
      <c r="G21" s="75"/>
      <c r="K21"/>
    </row>
    <row r="22" spans="2:11" ht="20.100000000000001" customHeight="1" x14ac:dyDescent="0.25">
      <c r="B22" s="81" t="s">
        <v>111</v>
      </c>
      <c r="C22" s="80">
        <v>1</v>
      </c>
      <c r="D22" s="80" t="s">
        <v>121</v>
      </c>
      <c r="E22" s="80" t="s">
        <v>121</v>
      </c>
      <c r="F22" s="80">
        <f>SUM(C22:E22)</f>
        <v>1</v>
      </c>
      <c r="G22" s="75"/>
      <c r="K22"/>
    </row>
    <row r="23" spans="2:11" ht="20.100000000000001" customHeight="1" x14ac:dyDescent="0.25">
      <c r="B23" s="81" t="s">
        <v>34</v>
      </c>
      <c r="C23" s="80">
        <v>1</v>
      </c>
      <c r="D23" s="80" t="s">
        <v>121</v>
      </c>
      <c r="E23" s="80" t="s">
        <v>121</v>
      </c>
      <c r="F23" s="80">
        <f>SUM(C23:E23)</f>
        <v>1</v>
      </c>
      <c r="G23" s="75"/>
      <c r="K23"/>
    </row>
    <row r="24" spans="2:11" ht="20.100000000000001" customHeight="1" x14ac:dyDescent="0.25">
      <c r="B24" s="81" t="s">
        <v>35</v>
      </c>
      <c r="C24" s="80">
        <v>1</v>
      </c>
      <c r="D24" s="80">
        <v>23</v>
      </c>
      <c r="E24" s="80">
        <v>1</v>
      </c>
      <c r="F24" s="80">
        <f>SUM(C24:E24)</f>
        <v>25</v>
      </c>
      <c r="G24" s="98"/>
      <c r="K24"/>
    </row>
    <row r="25" spans="2:11" ht="19.5" customHeight="1" x14ac:dyDescent="0.25">
      <c r="B25" s="183" t="s">
        <v>7</v>
      </c>
      <c r="C25" s="186">
        <f>SUM(C4:C24)</f>
        <v>27</v>
      </c>
      <c r="D25" s="186">
        <f>SUM(D4:D24)</f>
        <v>45</v>
      </c>
      <c r="E25" s="186">
        <f>SUM(E4:E24)</f>
        <v>17</v>
      </c>
      <c r="F25" s="186">
        <f>SUM(C25:E25)</f>
        <v>89</v>
      </c>
      <c r="K25"/>
    </row>
    <row r="26" spans="2:11" ht="12.75" customHeight="1" x14ac:dyDescent="0.25">
      <c r="B26" s="39" t="s">
        <v>150</v>
      </c>
      <c r="C26" s="47"/>
      <c r="D26" s="47"/>
      <c r="E26" s="47"/>
      <c r="F26" s="47"/>
      <c r="G26" s="96"/>
      <c r="K26"/>
    </row>
    <row r="27" spans="2:11" ht="35.1" customHeight="1" x14ac:dyDescent="0.25">
      <c r="B27" s="202" t="s">
        <v>122</v>
      </c>
      <c r="C27" s="202"/>
      <c r="D27" s="202"/>
      <c r="E27" s="202"/>
      <c r="F27" s="202"/>
      <c r="G27" s="97"/>
      <c r="K27"/>
    </row>
    <row r="28" spans="2:11" ht="12.75" customHeight="1" x14ac:dyDescent="0.25">
      <c r="B28" s="39" t="s">
        <v>72</v>
      </c>
      <c r="C28" s="47"/>
      <c r="D28" s="47"/>
      <c r="E28" s="47"/>
      <c r="F28" s="47"/>
      <c r="G28" s="94"/>
      <c r="K28"/>
    </row>
    <row r="29" spans="2:11" ht="12.75" customHeight="1" x14ac:dyDescent="0.25">
      <c r="B29" s="39" t="s">
        <v>102</v>
      </c>
      <c r="C29" s="47"/>
      <c r="D29" s="47"/>
      <c r="E29" s="47"/>
      <c r="F29" s="47"/>
      <c r="K29"/>
    </row>
    <row r="34" spans="2:10" ht="15" x14ac:dyDescent="0.25">
      <c r="B34"/>
      <c r="C34"/>
      <c r="D34"/>
      <c r="E34"/>
      <c r="F34"/>
      <c r="G34"/>
      <c r="H34"/>
      <c r="I34"/>
      <c r="J34"/>
    </row>
    <row r="35" spans="2:10" ht="13.5" customHeight="1" x14ac:dyDescent="0.25">
      <c r="B35"/>
      <c r="C35"/>
      <c r="D35"/>
      <c r="E35"/>
      <c r="F35"/>
      <c r="G35"/>
      <c r="H35"/>
      <c r="I35"/>
      <c r="J35"/>
    </row>
    <row r="36" spans="2:10" ht="15" x14ac:dyDescent="0.25">
      <c r="B36"/>
      <c r="C36"/>
      <c r="D36"/>
      <c r="E36"/>
      <c r="F36"/>
      <c r="G36"/>
      <c r="H36"/>
      <c r="I36"/>
      <c r="J36"/>
    </row>
    <row r="37" spans="2:10" ht="14.25" customHeight="1" x14ac:dyDescent="0.25">
      <c r="B37"/>
      <c r="C37"/>
      <c r="D37"/>
      <c r="E37"/>
      <c r="F37"/>
      <c r="G37"/>
      <c r="H37"/>
      <c r="I37"/>
      <c r="J37"/>
    </row>
    <row r="38" spans="2:10" ht="15" x14ac:dyDescent="0.25">
      <c r="B38"/>
      <c r="C38"/>
      <c r="D38"/>
      <c r="E38"/>
      <c r="F38"/>
      <c r="G38"/>
      <c r="H38"/>
      <c r="I38"/>
      <c r="J38"/>
    </row>
    <row r="39" spans="2:10" ht="15" x14ac:dyDescent="0.25">
      <c r="B39"/>
      <c r="C39"/>
      <c r="D39"/>
      <c r="E39"/>
      <c r="F39"/>
      <c r="G39"/>
      <c r="H39"/>
      <c r="I39"/>
      <c r="J39"/>
    </row>
    <row r="40" spans="2:10" ht="15" x14ac:dyDescent="0.25">
      <c r="B40"/>
      <c r="C40"/>
      <c r="D40"/>
      <c r="E40"/>
      <c r="F40"/>
      <c r="G40"/>
      <c r="H40"/>
      <c r="I40"/>
      <c r="J40"/>
    </row>
    <row r="41" spans="2:10" ht="15" x14ac:dyDescent="0.25">
      <c r="B41"/>
      <c r="C41"/>
      <c r="D41"/>
      <c r="E41"/>
      <c r="F41"/>
      <c r="G41"/>
      <c r="H41"/>
      <c r="I41"/>
      <c r="J41"/>
    </row>
    <row r="42" spans="2:10" ht="15" x14ac:dyDescent="0.25">
      <c r="B42"/>
      <c r="C42"/>
      <c r="D42"/>
      <c r="E42"/>
      <c r="F42"/>
      <c r="G42"/>
      <c r="H42"/>
      <c r="I42"/>
      <c r="J42"/>
    </row>
    <row r="43" spans="2:10" ht="15" x14ac:dyDescent="0.25">
      <c r="B43"/>
      <c r="D43"/>
      <c r="E43"/>
      <c r="F43"/>
      <c r="G43"/>
      <c r="H43"/>
      <c r="I43"/>
      <c r="J43"/>
    </row>
    <row r="44" spans="2:10" ht="15" x14ac:dyDescent="0.25">
      <c r="B44"/>
      <c r="D44"/>
      <c r="E44"/>
      <c r="F44"/>
      <c r="G44"/>
      <c r="H44"/>
      <c r="I44"/>
      <c r="J44"/>
    </row>
    <row r="45" spans="2:10" ht="15" x14ac:dyDescent="0.25">
      <c r="B45"/>
      <c r="D45"/>
      <c r="E45"/>
      <c r="F45"/>
      <c r="G45"/>
      <c r="H45"/>
      <c r="I45"/>
      <c r="J45"/>
    </row>
    <row r="46" spans="2:10" ht="15" x14ac:dyDescent="0.25">
      <c r="B46"/>
      <c r="D46"/>
      <c r="E46"/>
      <c r="F46"/>
      <c r="G46"/>
      <c r="H46"/>
      <c r="I46"/>
      <c r="J46"/>
    </row>
    <row r="47" spans="2:10" ht="15" x14ac:dyDescent="0.25">
      <c r="B47"/>
      <c r="D47"/>
      <c r="E47"/>
      <c r="F47"/>
      <c r="G47"/>
      <c r="H47"/>
      <c r="I47"/>
      <c r="J47"/>
    </row>
    <row r="48" spans="2:10" ht="15" x14ac:dyDescent="0.25">
      <c r="B48"/>
      <c r="D48"/>
      <c r="E48"/>
      <c r="F48"/>
      <c r="G48"/>
      <c r="H48"/>
      <c r="I48"/>
      <c r="J48"/>
    </row>
    <row r="49" spans="2:10" ht="15" x14ac:dyDescent="0.25">
      <c r="B49"/>
      <c r="D49"/>
      <c r="E49"/>
      <c r="F49"/>
      <c r="G49"/>
      <c r="H49"/>
      <c r="I49"/>
      <c r="J49"/>
    </row>
    <row r="50" spans="2:10" ht="15" x14ac:dyDescent="0.25">
      <c r="B50"/>
      <c r="D50"/>
      <c r="E50"/>
      <c r="F50"/>
      <c r="G50"/>
      <c r="H50"/>
      <c r="I50"/>
      <c r="J50"/>
    </row>
    <row r="51" spans="2:10" ht="15" x14ac:dyDescent="0.25">
      <c r="B51"/>
      <c r="D51"/>
      <c r="E51"/>
      <c r="F51"/>
      <c r="G51"/>
      <c r="H51"/>
      <c r="I51"/>
      <c r="J51"/>
    </row>
    <row r="52" spans="2:10" ht="15" x14ac:dyDescent="0.25">
      <c r="B52"/>
      <c r="D52"/>
      <c r="E52"/>
      <c r="F52"/>
      <c r="G52"/>
      <c r="H52"/>
      <c r="I52"/>
      <c r="J52"/>
    </row>
    <row r="53" spans="2:10" ht="15" x14ac:dyDescent="0.25">
      <c r="B53"/>
      <c r="D53"/>
      <c r="E53"/>
      <c r="F53"/>
      <c r="G53"/>
      <c r="H53"/>
      <c r="I53"/>
      <c r="J53"/>
    </row>
    <row r="54" spans="2:10" ht="15" x14ac:dyDescent="0.25">
      <c r="B54"/>
      <c r="D54"/>
      <c r="E54"/>
      <c r="F54"/>
      <c r="G54"/>
      <c r="H54"/>
      <c r="I54"/>
      <c r="J54"/>
    </row>
    <row r="55" spans="2:10" ht="15" x14ac:dyDescent="0.25">
      <c r="B55"/>
      <c r="D55"/>
      <c r="E55"/>
      <c r="F55"/>
      <c r="G55"/>
      <c r="H55"/>
      <c r="I55"/>
      <c r="J55"/>
    </row>
    <row r="56" spans="2:10" ht="15" x14ac:dyDescent="0.25">
      <c r="B56"/>
      <c r="D56"/>
      <c r="E56"/>
      <c r="F56"/>
      <c r="G56"/>
      <c r="H56"/>
      <c r="I56"/>
      <c r="J56"/>
    </row>
    <row r="57" spans="2:10" ht="15" x14ac:dyDescent="0.25">
      <c r="B57"/>
      <c r="D57"/>
      <c r="E57"/>
      <c r="F57"/>
      <c r="G57"/>
      <c r="H57"/>
      <c r="I57"/>
      <c r="J57"/>
    </row>
    <row r="58" spans="2:10" ht="15" x14ac:dyDescent="0.25">
      <c r="B58"/>
      <c r="D58"/>
      <c r="E58"/>
      <c r="F58"/>
      <c r="G58"/>
      <c r="H58"/>
      <c r="I58"/>
      <c r="J58"/>
    </row>
    <row r="59" spans="2:10" ht="15" x14ac:dyDescent="0.25">
      <c r="B59"/>
      <c r="D59"/>
      <c r="E59"/>
      <c r="F59"/>
      <c r="G59"/>
      <c r="H59"/>
      <c r="I59"/>
      <c r="J59"/>
    </row>
    <row r="60" spans="2:10" ht="15" x14ac:dyDescent="0.25">
      <c r="B60"/>
      <c r="D60"/>
      <c r="E60"/>
      <c r="F60"/>
      <c r="G60"/>
      <c r="H60"/>
      <c r="I60"/>
      <c r="J60"/>
    </row>
    <row r="61" spans="2:10" ht="15" x14ac:dyDescent="0.25">
      <c r="B61"/>
      <c r="D61"/>
      <c r="E61"/>
      <c r="F61"/>
      <c r="G61"/>
      <c r="H61"/>
      <c r="I61"/>
      <c r="J61"/>
    </row>
    <row r="62" spans="2:10" ht="15" x14ac:dyDescent="0.25">
      <c r="B62"/>
      <c r="D62"/>
      <c r="E62"/>
      <c r="F62"/>
      <c r="G62"/>
      <c r="H62"/>
      <c r="I62"/>
      <c r="J62"/>
    </row>
    <row r="63" spans="2:10" ht="15" x14ac:dyDescent="0.25">
      <c r="B63"/>
      <c r="C63"/>
      <c r="D63"/>
      <c r="E63"/>
      <c r="F63"/>
      <c r="G63"/>
      <c r="H63"/>
      <c r="I63"/>
      <c r="J63"/>
    </row>
    <row r="64" spans="2:10" ht="15" x14ac:dyDescent="0.25">
      <c r="B64"/>
      <c r="C64"/>
      <c r="D64"/>
      <c r="E64"/>
      <c r="F64"/>
      <c r="G64"/>
      <c r="H64"/>
      <c r="I64"/>
      <c r="J64"/>
    </row>
    <row r="65" spans="2:10" ht="15" x14ac:dyDescent="0.25">
      <c r="B65"/>
      <c r="C65"/>
      <c r="D65"/>
      <c r="E65"/>
      <c r="F65"/>
      <c r="G65"/>
      <c r="H65"/>
      <c r="I65"/>
      <c r="J65"/>
    </row>
    <row r="66" spans="2:10" ht="15" x14ac:dyDescent="0.25">
      <c r="B66"/>
      <c r="C66"/>
      <c r="D66"/>
      <c r="E66"/>
      <c r="F66"/>
      <c r="G66"/>
      <c r="H66"/>
      <c r="I66"/>
      <c r="J66"/>
    </row>
    <row r="67" spans="2:10" ht="15" x14ac:dyDescent="0.25">
      <c r="B67"/>
      <c r="C67"/>
      <c r="D67"/>
      <c r="E67"/>
      <c r="F67"/>
      <c r="G67"/>
      <c r="H67"/>
      <c r="I67"/>
      <c r="J67"/>
    </row>
    <row r="68" spans="2:10" ht="15" x14ac:dyDescent="0.25">
      <c r="B68"/>
      <c r="C68"/>
      <c r="D68"/>
      <c r="E68"/>
      <c r="F68"/>
      <c r="G68"/>
      <c r="H68"/>
      <c r="I68"/>
      <c r="J68"/>
    </row>
  </sheetData>
  <sheetProtection algorithmName="SHA-512" hashValue="U3Ja2t33rxnMwgSRB4nLGdjUDH0/RaabgyLCFYUzebyHFdMtrViizUtvPG3SHBaMjDoNe/heKNk1KbzzUMOQgg==" saltValue="QI1i+GPUr2nJALeXIfzGGA==" spinCount="100000" sheet="1" objects="1" scenarios="1"/>
  <mergeCells count="1">
    <mergeCell ref="B27:F27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P14"/>
  <sheetViews>
    <sheetView showGridLines="0" zoomScaleNormal="100" workbookViewId="0">
      <selection activeCell="B7" sqref="B7"/>
    </sheetView>
  </sheetViews>
  <sheetFormatPr baseColWidth="10" defaultColWidth="11.42578125" defaultRowHeight="15" x14ac:dyDescent="0.25"/>
  <cols>
    <col min="1" max="1" width="7.7109375" style="1" customWidth="1"/>
    <col min="2" max="2" width="45.7109375" style="1" customWidth="1"/>
    <col min="3" max="7" width="10.7109375" style="1" customWidth="1"/>
    <col min="8" max="8" width="10" style="40" customWidth="1"/>
    <col min="9" max="9" width="11.42578125" style="40"/>
    <col min="10" max="10" width="12.85546875" style="40" customWidth="1"/>
    <col min="11" max="11" width="7.140625" style="152" customWidth="1"/>
    <col min="12" max="15" width="5.7109375" style="40" customWidth="1"/>
    <col min="16" max="16" width="7.140625" style="84" customWidth="1"/>
    <col min="17" max="17" width="7.140625" style="1" customWidth="1"/>
    <col min="18" max="16384" width="11.42578125" style="1"/>
  </cols>
  <sheetData>
    <row r="1" spans="2:16" x14ac:dyDescent="0.25">
      <c r="B1" s="68" t="s">
        <v>74</v>
      </c>
      <c r="C1" s="36"/>
      <c r="D1" s="36"/>
      <c r="E1" s="36"/>
      <c r="F1" s="36"/>
      <c r="G1" s="36"/>
    </row>
    <row r="2" spans="2:16" x14ac:dyDescent="0.25">
      <c r="B2" s="69" t="s">
        <v>127</v>
      </c>
      <c r="C2" s="36"/>
      <c r="D2" s="36"/>
      <c r="E2" s="36"/>
      <c r="F2" s="36"/>
      <c r="G2" s="36"/>
      <c r="P2" s="155"/>
    </row>
    <row r="3" spans="2:16" ht="39.950000000000003" customHeight="1" thickBot="1" x14ac:dyDescent="0.3">
      <c r="B3" s="136" t="s">
        <v>37</v>
      </c>
      <c r="C3" s="131" t="s">
        <v>83</v>
      </c>
      <c r="D3" s="132" t="s">
        <v>84</v>
      </c>
      <c r="E3" s="134" t="s">
        <v>75</v>
      </c>
      <c r="F3" s="135" t="s">
        <v>76</v>
      </c>
      <c r="G3" s="137" t="s">
        <v>42</v>
      </c>
      <c r="P3" s="155"/>
    </row>
    <row r="4" spans="2:16" ht="30" customHeight="1" x14ac:dyDescent="0.25">
      <c r="B4" s="87" t="s">
        <v>77</v>
      </c>
      <c r="C4" s="93">
        <v>1</v>
      </c>
      <c r="D4" s="93">
        <v>2</v>
      </c>
      <c r="E4" s="93">
        <v>12</v>
      </c>
      <c r="F4" s="93">
        <v>2</v>
      </c>
      <c r="G4" s="93">
        <f t="shared" ref="G4:G8" si="0">SUM(C4:F4)</f>
        <v>17</v>
      </c>
      <c r="P4" s="155"/>
    </row>
    <row r="5" spans="2:16" ht="30" customHeight="1" x14ac:dyDescent="0.25">
      <c r="B5" s="87" t="s">
        <v>78</v>
      </c>
      <c r="C5" s="93">
        <v>1</v>
      </c>
      <c r="D5" s="93">
        <v>2</v>
      </c>
      <c r="E5" s="93">
        <v>10</v>
      </c>
      <c r="F5" s="93">
        <v>4</v>
      </c>
      <c r="G5" s="93">
        <f t="shared" si="0"/>
        <v>17</v>
      </c>
      <c r="P5" s="155"/>
    </row>
    <row r="6" spans="2:16" ht="30" customHeight="1" x14ac:dyDescent="0.25">
      <c r="B6" s="87" t="s">
        <v>79</v>
      </c>
      <c r="C6" s="93">
        <v>0</v>
      </c>
      <c r="D6" s="93">
        <v>2</v>
      </c>
      <c r="E6" s="93">
        <v>7</v>
      </c>
      <c r="F6" s="93">
        <v>8</v>
      </c>
      <c r="G6" s="93">
        <f t="shared" si="0"/>
        <v>17</v>
      </c>
      <c r="P6" s="155"/>
    </row>
    <row r="7" spans="2:16" ht="30" customHeight="1" x14ac:dyDescent="0.25">
      <c r="B7" s="87" t="s">
        <v>80</v>
      </c>
      <c r="C7" s="93">
        <v>0</v>
      </c>
      <c r="D7" s="93">
        <v>1</v>
      </c>
      <c r="E7" s="93">
        <v>8</v>
      </c>
      <c r="F7" s="93">
        <v>8</v>
      </c>
      <c r="G7" s="93">
        <f t="shared" si="0"/>
        <v>17</v>
      </c>
      <c r="P7" s="155"/>
    </row>
    <row r="8" spans="2:16" ht="30" customHeight="1" x14ac:dyDescent="0.25">
      <c r="B8" s="87" t="s">
        <v>81</v>
      </c>
      <c r="C8" s="93">
        <v>0</v>
      </c>
      <c r="D8" s="93">
        <v>3</v>
      </c>
      <c r="E8" s="93">
        <v>10</v>
      </c>
      <c r="F8" s="93">
        <v>4</v>
      </c>
      <c r="G8" s="93">
        <f t="shared" si="0"/>
        <v>17</v>
      </c>
      <c r="P8" s="155"/>
    </row>
    <row r="9" spans="2:16" ht="15" customHeight="1" x14ac:dyDescent="0.25">
      <c r="B9" s="169" t="s">
        <v>102</v>
      </c>
      <c r="C9" s="169"/>
      <c r="D9" s="169"/>
      <c r="E9" s="169"/>
      <c r="F9" s="169"/>
      <c r="G9" s="169"/>
      <c r="J9" s="70"/>
      <c r="K9" s="153"/>
      <c r="L9" s="70"/>
      <c r="M9" s="70"/>
      <c r="N9" s="70"/>
      <c r="O9" s="70"/>
      <c r="P9" s="32"/>
    </row>
    <row r="10" spans="2:16" x14ac:dyDescent="0.25">
      <c r="B10" s="169"/>
      <c r="C10" s="169"/>
      <c r="D10" s="169"/>
      <c r="E10" s="169"/>
      <c r="F10" s="169"/>
      <c r="G10" s="169"/>
      <c r="J10" s="70"/>
      <c r="K10" s="153"/>
      <c r="L10" s="70"/>
      <c r="M10" s="70"/>
      <c r="N10" s="70"/>
      <c r="O10" s="70"/>
      <c r="P10" s="32"/>
    </row>
    <row r="11" spans="2:16" ht="12" customHeight="1" x14ac:dyDescent="0.25">
      <c r="C11" s="36"/>
      <c r="D11" s="36"/>
      <c r="E11" s="36"/>
      <c r="F11" s="36"/>
      <c r="G11" s="36"/>
      <c r="H11" s="100"/>
      <c r="I11" s="99"/>
      <c r="J11" s="99"/>
      <c r="K11" s="154"/>
    </row>
    <row r="12" spans="2:16" x14ac:dyDescent="0.25">
      <c r="B12" s="36"/>
      <c r="C12" s="36"/>
      <c r="D12" s="36"/>
      <c r="E12" s="36"/>
      <c r="F12" s="36"/>
      <c r="G12" s="36"/>
      <c r="H12" s="101"/>
      <c r="I12" s="99"/>
      <c r="J12" s="99"/>
      <c r="K12" s="154"/>
    </row>
    <row r="13" spans="2:16" x14ac:dyDescent="0.25">
      <c r="H13" s="100"/>
      <c r="I13" s="99"/>
      <c r="J13" s="99"/>
      <c r="K13" s="154"/>
    </row>
    <row r="14" spans="2:16" x14ac:dyDescent="0.25">
      <c r="I14" s="102"/>
      <c r="J14" s="99"/>
      <c r="K14" s="154"/>
    </row>
  </sheetData>
  <sheetProtection algorithmName="SHA-512" hashValue="IYcQTWYLDDZkcED4dIe+fSL9w4bUb/+dqjVxNW8LZNN90Z5L+Vs1qfdUAwhbfsm1bwP8Zm8/rD8fwEctUcI1LA==" saltValue="zqaqHT7JpL1DwSyW74I4Bw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R46"/>
  <sheetViews>
    <sheetView showGridLines="0" zoomScaleNormal="100" workbookViewId="0">
      <selection activeCell="H22" sqref="H22"/>
    </sheetView>
  </sheetViews>
  <sheetFormatPr baseColWidth="10" defaultColWidth="11.42578125" defaultRowHeight="15" x14ac:dyDescent="0.25"/>
  <cols>
    <col min="1" max="1" width="7.7109375" style="1" customWidth="1"/>
    <col min="2" max="2" width="47.7109375" style="1" customWidth="1"/>
    <col min="3" max="7" width="10.7109375" style="1" customWidth="1"/>
    <col min="8" max="8" width="11.42578125" style="1"/>
    <col min="9" max="9" width="12.85546875" style="16" customWidth="1"/>
    <col min="10" max="10" width="7.7109375" style="16" customWidth="1"/>
    <col min="11" max="11" width="7.7109375" style="104" customWidth="1"/>
    <col min="12" max="15" width="7.7109375" style="105" customWidth="1"/>
    <col min="16" max="17" width="7.7109375" style="1" customWidth="1"/>
    <col min="18" max="16384" width="11.42578125" style="1"/>
  </cols>
  <sheetData>
    <row r="1" spans="2:17" x14ac:dyDescent="0.25">
      <c r="B1" s="68" t="s">
        <v>85</v>
      </c>
      <c r="C1" s="36"/>
      <c r="D1" s="36"/>
      <c r="E1" s="36"/>
      <c r="F1" s="36"/>
      <c r="G1" s="36"/>
      <c r="H1" s="3"/>
      <c r="I1" s="13"/>
      <c r="J1" s="13"/>
    </row>
    <row r="2" spans="2:17" x14ac:dyDescent="0.25">
      <c r="B2" s="69" t="s">
        <v>128</v>
      </c>
      <c r="C2" s="36"/>
      <c r="D2" s="36"/>
      <c r="E2" s="36"/>
      <c r="F2" s="36"/>
      <c r="G2" s="36"/>
      <c r="H2" s="3"/>
      <c r="I2" s="13"/>
      <c r="J2" s="13"/>
    </row>
    <row r="3" spans="2:17" ht="39.950000000000003" customHeight="1" x14ac:dyDescent="0.25">
      <c r="B3" s="137" t="s">
        <v>37</v>
      </c>
      <c r="C3" s="157" t="s">
        <v>83</v>
      </c>
      <c r="D3" s="158" t="s">
        <v>84</v>
      </c>
      <c r="E3" s="134" t="s">
        <v>75</v>
      </c>
      <c r="F3" s="135" t="s">
        <v>76</v>
      </c>
      <c r="G3" s="137" t="s">
        <v>42</v>
      </c>
      <c r="H3" s="13"/>
      <c r="I3" s="13"/>
      <c r="J3" s="13"/>
      <c r="P3" s="31"/>
    </row>
    <row r="4" spans="2:17" ht="30" customHeight="1" x14ac:dyDescent="0.25">
      <c r="B4" s="87" t="s">
        <v>43</v>
      </c>
      <c r="C4" s="92">
        <v>2</v>
      </c>
      <c r="D4" s="92">
        <v>18</v>
      </c>
      <c r="E4" s="92">
        <v>294</v>
      </c>
      <c r="F4" s="92">
        <v>170</v>
      </c>
      <c r="G4" s="92">
        <f t="shared" ref="G4:G8" si="0">SUM(C4:F4)</f>
        <v>484</v>
      </c>
      <c r="H4" s="13"/>
      <c r="I4" s="26"/>
      <c r="J4" s="13"/>
      <c r="P4" s="31"/>
    </row>
    <row r="5" spans="2:17" ht="30" customHeight="1" x14ac:dyDescent="0.25">
      <c r="B5" s="87" t="s">
        <v>44</v>
      </c>
      <c r="C5" s="92">
        <v>61</v>
      </c>
      <c r="D5" s="92">
        <v>180</v>
      </c>
      <c r="E5" s="92">
        <v>204</v>
      </c>
      <c r="F5" s="92">
        <v>39</v>
      </c>
      <c r="G5" s="92">
        <f t="shared" si="0"/>
        <v>484</v>
      </c>
      <c r="H5" s="13"/>
      <c r="I5" s="26"/>
      <c r="J5" s="13"/>
      <c r="P5" s="31"/>
    </row>
    <row r="6" spans="2:17" ht="30" customHeight="1" x14ac:dyDescent="0.25">
      <c r="B6" s="87" t="s">
        <v>45</v>
      </c>
      <c r="C6" s="92">
        <v>8</v>
      </c>
      <c r="D6" s="92">
        <v>175</v>
      </c>
      <c r="E6" s="92">
        <v>257</v>
      </c>
      <c r="F6" s="92">
        <v>44</v>
      </c>
      <c r="G6" s="92">
        <f t="shared" si="0"/>
        <v>484</v>
      </c>
      <c r="H6" s="25"/>
      <c r="I6" s="26"/>
      <c r="J6" s="13"/>
      <c r="P6" s="31"/>
    </row>
    <row r="7" spans="2:17" ht="30" customHeight="1" x14ac:dyDescent="0.25">
      <c r="B7" s="87" t="s">
        <v>46</v>
      </c>
      <c r="C7" s="92">
        <v>1</v>
      </c>
      <c r="D7" s="92">
        <v>2</v>
      </c>
      <c r="E7" s="92">
        <v>189</v>
      </c>
      <c r="F7" s="92">
        <v>292</v>
      </c>
      <c r="G7" s="92">
        <f t="shared" si="0"/>
        <v>484</v>
      </c>
      <c r="H7" s="13"/>
      <c r="I7" s="26"/>
      <c r="J7" s="13"/>
      <c r="P7" s="31"/>
    </row>
    <row r="8" spans="2:17" ht="30" customHeight="1" x14ac:dyDescent="0.25">
      <c r="B8" s="87" t="s">
        <v>47</v>
      </c>
      <c r="C8" s="92">
        <v>3</v>
      </c>
      <c r="D8" s="92">
        <v>17</v>
      </c>
      <c r="E8" s="92">
        <v>213</v>
      </c>
      <c r="F8" s="92">
        <v>251</v>
      </c>
      <c r="G8" s="92">
        <f t="shared" si="0"/>
        <v>484</v>
      </c>
      <c r="H8" s="13"/>
      <c r="I8" s="13"/>
      <c r="J8" s="13"/>
      <c r="P8" s="31"/>
    </row>
    <row r="9" spans="2:17" ht="24.95" customHeight="1" x14ac:dyDescent="0.25">
      <c r="B9" s="202" t="s">
        <v>86</v>
      </c>
      <c r="C9" s="202"/>
      <c r="D9" s="202"/>
      <c r="E9" s="202"/>
      <c r="F9" s="202"/>
      <c r="G9" s="202"/>
      <c r="H9"/>
      <c r="I9"/>
      <c r="J9"/>
      <c r="K9" s="107"/>
      <c r="L9" s="107"/>
      <c r="M9" s="107"/>
      <c r="N9" s="107"/>
      <c r="O9" s="107"/>
    </row>
    <row r="10" spans="2:17" x14ac:dyDescent="0.25">
      <c r="B10" s="39" t="s">
        <v>102</v>
      </c>
      <c r="C10" s="52"/>
      <c r="D10" s="52"/>
      <c r="E10" s="52"/>
      <c r="F10" s="52"/>
      <c r="G10" s="52"/>
      <c r="H10"/>
      <c r="I10"/>
      <c r="J10"/>
      <c r="K10" s="107"/>
      <c r="L10" s="107"/>
      <c r="M10" s="107"/>
      <c r="N10" s="107"/>
      <c r="O10" s="107"/>
    </row>
    <row r="11" spans="2:17" x14ac:dyDescent="0.25">
      <c r="B11" s="69"/>
      <c r="C11" s="52"/>
      <c r="D11" s="52"/>
      <c r="E11" s="52"/>
      <c r="F11" s="52"/>
      <c r="G11" s="52"/>
      <c r="H11"/>
      <c r="I11"/>
      <c r="J11"/>
      <c r="K11" s="107"/>
      <c r="L11" s="107"/>
      <c r="M11" s="107"/>
      <c r="N11" s="107"/>
      <c r="O11" s="107"/>
    </row>
    <row r="12" spans="2:17" x14ac:dyDescent="0.25">
      <c r="B12" s="68" t="s">
        <v>82</v>
      </c>
      <c r="C12" s="52"/>
      <c r="D12" s="52"/>
      <c r="E12" s="52"/>
      <c r="F12" s="52"/>
      <c r="G12" s="52"/>
      <c r="H12"/>
      <c r="I12"/>
      <c r="J12"/>
      <c r="K12" s="107"/>
      <c r="L12" s="107"/>
      <c r="M12" s="107"/>
      <c r="N12" s="107"/>
      <c r="O12" s="107"/>
    </row>
    <row r="13" spans="2:17" x14ac:dyDescent="0.25">
      <c r="B13" s="69" t="s">
        <v>129</v>
      </c>
      <c r="C13" s="52"/>
      <c r="D13" s="52"/>
      <c r="E13" s="52"/>
      <c r="F13" s="52"/>
      <c r="G13" s="52"/>
      <c r="H13" s="113"/>
      <c r="I13" s="115"/>
      <c r="J13" s="115"/>
      <c r="K13" s="115"/>
      <c r="L13" s="115"/>
      <c r="M13" s="115"/>
      <c r="N13" s="107"/>
      <c r="O13" s="107"/>
    </row>
    <row r="14" spans="2:17" x14ac:dyDescent="0.25">
      <c r="B14" s="36"/>
      <c r="C14" s="36"/>
      <c r="D14" s="36"/>
      <c r="E14" s="36"/>
      <c r="F14" s="36"/>
      <c r="G14" s="36"/>
      <c r="I14" s="113"/>
      <c r="J14" s="115"/>
      <c r="K14" s="115"/>
      <c r="L14" s="115"/>
      <c r="M14" s="115"/>
      <c r="N14" s="107"/>
      <c r="O14" s="107"/>
    </row>
    <row r="15" spans="2:17" x14ac:dyDescent="0.25">
      <c r="B15" s="36"/>
      <c r="C15" s="36"/>
      <c r="D15" s="36"/>
      <c r="E15" s="36"/>
      <c r="F15" s="36"/>
      <c r="G15" s="36"/>
      <c r="I15" s="113"/>
      <c r="J15" s="115"/>
      <c r="K15" s="115"/>
      <c r="L15" s="115"/>
      <c r="M15" s="115"/>
      <c r="N15" s="107"/>
      <c r="O15" s="107"/>
    </row>
    <row r="16" spans="2:17" ht="15" customHeight="1" x14ac:dyDescent="0.25">
      <c r="B16" s="36"/>
      <c r="C16" s="36"/>
      <c r="D16" s="36"/>
      <c r="E16" s="36"/>
      <c r="F16" s="36"/>
      <c r="G16" s="36"/>
      <c r="I16" s="113"/>
      <c r="J16" s="219"/>
      <c r="K16" s="219">
        <v>2</v>
      </c>
      <c r="L16" s="220" t="s">
        <v>38</v>
      </c>
      <c r="M16" s="220" t="s">
        <v>39</v>
      </c>
      <c r="N16" s="220" t="s">
        <v>40</v>
      </c>
      <c r="O16" s="220" t="s">
        <v>41</v>
      </c>
      <c r="P16" s="221">
        <v>1</v>
      </c>
      <c r="Q16" s="220" t="s">
        <v>7</v>
      </c>
    </row>
    <row r="17" spans="2:18" x14ac:dyDescent="0.25">
      <c r="B17" s="36"/>
      <c r="C17" s="36"/>
      <c r="D17" s="36"/>
      <c r="E17" s="36"/>
      <c r="F17" s="36"/>
      <c r="G17" s="36"/>
      <c r="I17" s="113"/>
      <c r="J17" s="222" t="str">
        <f>+B4</f>
        <v>Involucra activamente a los niños y las niñas en el proceso de aprendizaje.</v>
      </c>
      <c r="K17" s="223">
        <f t="shared" ref="K17:K21" si="1">Q17-SUM(L17:P17)</f>
        <v>0.55900000000000016</v>
      </c>
      <c r="L17" s="224">
        <f>C4/$G4</f>
        <v>4.1322314049586778E-3</v>
      </c>
      <c r="M17" s="224">
        <f t="shared" ref="M17:O17" si="2">D4/$G4</f>
        <v>3.71900826446281E-2</v>
      </c>
      <c r="N17" s="224">
        <f t="shared" si="2"/>
        <v>0.6074380165289256</v>
      </c>
      <c r="O17" s="224">
        <f t="shared" si="2"/>
        <v>0.3512396694214876</v>
      </c>
      <c r="P17" s="225">
        <v>4.1000000000000002E-2</v>
      </c>
      <c r="Q17" s="224">
        <v>1.6</v>
      </c>
      <c r="R17" s="178"/>
    </row>
    <row r="18" spans="2:18" ht="15" customHeight="1" x14ac:dyDescent="0.25">
      <c r="B18" s="36"/>
      <c r="C18" s="36"/>
      <c r="D18" s="36"/>
      <c r="E18" s="36"/>
      <c r="F18" s="36"/>
      <c r="G18" s="36"/>
      <c r="I18" s="114"/>
      <c r="J18" s="222" t="str">
        <f t="shared" ref="J18:J21" si="3">+B5</f>
        <v>Promueve el razonamiento, la creatividad y/o el pensamiento crítico.</v>
      </c>
      <c r="K18" s="223">
        <f t="shared" si="1"/>
        <v>0.10200000000000009</v>
      </c>
      <c r="L18" s="224">
        <f t="shared" ref="L18:L21" si="4">C5/$G5</f>
        <v>0.12603305785123967</v>
      </c>
      <c r="M18" s="224">
        <f t="shared" ref="M18:M21" si="5">D5/$G5</f>
        <v>0.37190082644628097</v>
      </c>
      <c r="N18" s="224">
        <f t="shared" ref="N18:N21" si="6">E5/$G5</f>
        <v>0.42148760330578511</v>
      </c>
      <c r="O18" s="224">
        <f t="shared" ref="O18:O21" si="7">F5/$G5</f>
        <v>8.057851239669421E-2</v>
      </c>
      <c r="P18" s="225">
        <v>0.49800000000000005</v>
      </c>
      <c r="Q18" s="224">
        <v>1.6</v>
      </c>
      <c r="R18" s="178"/>
    </row>
    <row r="19" spans="2:18" x14ac:dyDescent="0.25">
      <c r="B19" s="36"/>
      <c r="C19" s="36"/>
      <c r="D19" s="36"/>
      <c r="E19" s="36"/>
      <c r="F19" s="36"/>
      <c r="G19" s="36"/>
      <c r="H19" s="113"/>
      <c r="I19" s="107"/>
      <c r="J19" s="222" t="str">
        <f t="shared" si="3"/>
        <v>Evalúa el progreso de los aprendizajes para retroalimentar a los niños y las niñas y adecuar su enseñanza.</v>
      </c>
      <c r="K19" s="223">
        <f t="shared" si="1"/>
        <v>0.22199999999999998</v>
      </c>
      <c r="L19" s="224">
        <f t="shared" si="4"/>
        <v>1.6528925619834711E-2</v>
      </c>
      <c r="M19" s="224">
        <f t="shared" si="5"/>
        <v>0.36157024793388431</v>
      </c>
      <c r="N19" s="224">
        <f t="shared" si="6"/>
        <v>0.53099173553719003</v>
      </c>
      <c r="O19" s="224">
        <f t="shared" si="7"/>
        <v>9.0909090909090912E-2</v>
      </c>
      <c r="P19" s="225">
        <v>0.378</v>
      </c>
      <c r="Q19" s="224">
        <v>1.6</v>
      </c>
      <c r="R19" s="178"/>
    </row>
    <row r="20" spans="2:18" x14ac:dyDescent="0.25">
      <c r="B20" s="36"/>
      <c r="C20" s="36"/>
      <c r="D20" s="36"/>
      <c r="E20" s="36"/>
      <c r="F20" s="36"/>
      <c r="G20" s="36"/>
      <c r="J20" s="222" t="str">
        <f t="shared" si="3"/>
        <v>Propicia un ambiente de respeto y proximidad.</v>
      </c>
      <c r="K20" s="224">
        <f t="shared" si="1"/>
        <v>0.59400000000000008</v>
      </c>
      <c r="L20" s="224">
        <f t="shared" si="4"/>
        <v>2.0661157024793389E-3</v>
      </c>
      <c r="M20" s="224">
        <f t="shared" si="5"/>
        <v>4.1322314049586778E-3</v>
      </c>
      <c r="N20" s="224">
        <f t="shared" si="6"/>
        <v>0.39049586776859502</v>
      </c>
      <c r="O20" s="224">
        <f t="shared" si="7"/>
        <v>0.60330578512396693</v>
      </c>
      <c r="P20" s="225">
        <v>6.0000000000000001E-3</v>
      </c>
      <c r="Q20" s="224">
        <v>1.6</v>
      </c>
      <c r="R20" s="178"/>
    </row>
    <row r="21" spans="2:18" x14ac:dyDescent="0.25">
      <c r="B21" s="36"/>
      <c r="C21" s="36"/>
      <c r="D21" s="36"/>
      <c r="E21" s="36"/>
      <c r="F21" s="36"/>
      <c r="G21" s="36"/>
      <c r="H21" s="113"/>
      <c r="I21" s="107"/>
      <c r="J21" s="222" t="str">
        <f t="shared" si="3"/>
        <v>Regula positivamente el comportamiento de los niños y las niñas.</v>
      </c>
      <c r="K21" s="223">
        <f t="shared" si="1"/>
        <v>0.55900000000000016</v>
      </c>
      <c r="L21" s="224">
        <f t="shared" si="4"/>
        <v>6.1983471074380167E-3</v>
      </c>
      <c r="M21" s="224">
        <f t="shared" si="5"/>
        <v>3.5123966942148761E-2</v>
      </c>
      <c r="N21" s="224">
        <f t="shared" si="6"/>
        <v>0.44008264462809915</v>
      </c>
      <c r="O21" s="224">
        <f t="shared" si="7"/>
        <v>0.51859504132231404</v>
      </c>
      <c r="P21" s="225">
        <v>4.0999999999999981E-2</v>
      </c>
      <c r="Q21" s="224">
        <v>1.6</v>
      </c>
      <c r="R21" s="178"/>
    </row>
    <row r="22" spans="2:18" ht="15" customHeight="1" x14ac:dyDescent="0.25">
      <c r="B22" s="36"/>
      <c r="C22" s="36"/>
      <c r="D22" s="36"/>
      <c r="E22" s="36"/>
      <c r="F22" s="36"/>
      <c r="G22" s="36"/>
      <c r="J22" s="226"/>
      <c r="K22" s="226"/>
      <c r="L22" s="31"/>
      <c r="M22" s="31"/>
      <c r="N22" s="227"/>
      <c r="O22" s="227"/>
      <c r="P22" s="31"/>
      <c r="Q22" s="31"/>
    </row>
    <row r="23" spans="2:18" x14ac:dyDescent="0.25">
      <c r="B23" s="36"/>
      <c r="C23" s="36"/>
      <c r="D23" s="36"/>
      <c r="E23" s="36"/>
      <c r="F23" s="36"/>
      <c r="G23" s="36"/>
      <c r="N23" s="107"/>
      <c r="O23" s="107"/>
      <c r="P23" s="178"/>
    </row>
    <row r="24" spans="2:18" ht="15" customHeight="1" x14ac:dyDescent="0.25">
      <c r="B24" s="36"/>
      <c r="C24" s="36"/>
      <c r="D24" s="36"/>
      <c r="E24" s="36"/>
      <c r="F24" s="36"/>
      <c r="G24" s="36"/>
      <c r="H24"/>
      <c r="I24"/>
      <c r="J24"/>
      <c r="K24" s="107"/>
      <c r="L24" s="107"/>
      <c r="M24" s="107"/>
      <c r="N24" s="107"/>
      <c r="O24" s="107"/>
    </row>
    <row r="25" spans="2:18" x14ac:dyDescent="0.25">
      <c r="B25" s="36"/>
      <c r="C25" s="36"/>
      <c r="D25" s="36"/>
      <c r="E25" s="36"/>
      <c r="F25" s="36"/>
      <c r="G25" s="36"/>
      <c r="H25" s="3"/>
      <c r="I25" s="13"/>
      <c r="J25" s="13"/>
      <c r="L25" s="108"/>
    </row>
    <row r="26" spans="2:18" x14ac:dyDescent="0.25">
      <c r="B26" s="36"/>
      <c r="C26" s="36"/>
      <c r="D26" s="36"/>
      <c r="E26" s="36"/>
      <c r="F26" s="36"/>
      <c r="G26" s="36"/>
      <c r="H26" s="3"/>
      <c r="I26" s="13"/>
      <c r="J26" s="13"/>
      <c r="L26" s="108"/>
    </row>
    <row r="27" spans="2:18" x14ac:dyDescent="0.25">
      <c r="B27" s="36"/>
      <c r="C27" s="36"/>
      <c r="D27" s="36"/>
      <c r="E27" s="36"/>
      <c r="F27" s="36"/>
      <c r="G27" s="36"/>
      <c r="H27" s="3"/>
      <c r="I27" s="13"/>
      <c r="J27" s="13"/>
      <c r="L27" s="108"/>
    </row>
    <row r="28" spans="2:18" x14ac:dyDescent="0.25">
      <c r="B28" s="36"/>
      <c r="C28" s="36"/>
      <c r="D28" s="36"/>
      <c r="E28" s="36"/>
      <c r="F28" s="36"/>
      <c r="G28" s="36"/>
      <c r="H28" s="3"/>
      <c r="I28" s="13"/>
      <c r="J28" s="13"/>
      <c r="L28" s="108"/>
    </row>
    <row r="29" spans="2:18" x14ac:dyDescent="0.25">
      <c r="B29" s="36"/>
      <c r="C29" s="36"/>
      <c r="D29" s="36"/>
      <c r="E29" s="36"/>
      <c r="F29" s="36"/>
      <c r="G29" s="36"/>
      <c r="H29" s="3"/>
      <c r="I29" s="13"/>
      <c r="J29" s="13"/>
      <c r="L29" s="108"/>
    </row>
    <row r="30" spans="2:18" x14ac:dyDescent="0.25">
      <c r="B30" s="36"/>
      <c r="C30" s="36"/>
      <c r="D30" s="36"/>
      <c r="E30" s="36"/>
      <c r="F30" s="36"/>
      <c r="G30" s="36"/>
      <c r="H30" s="3"/>
      <c r="I30" s="13"/>
      <c r="J30" s="13"/>
      <c r="L30" s="108"/>
    </row>
    <row r="31" spans="2:18" x14ac:dyDescent="0.25">
      <c r="B31" s="36"/>
      <c r="C31" s="36"/>
      <c r="D31" s="36"/>
      <c r="E31" s="36"/>
      <c r="F31" s="36"/>
      <c r="G31" s="36"/>
      <c r="H31" s="3"/>
      <c r="I31" s="13"/>
      <c r="J31" s="13"/>
      <c r="L31" s="108"/>
    </row>
    <row r="32" spans="2:18" x14ac:dyDescent="0.25">
      <c r="B32" s="36"/>
      <c r="C32" s="36"/>
      <c r="D32" s="36"/>
      <c r="E32" s="36"/>
      <c r="F32" s="36"/>
      <c r="G32" s="36"/>
      <c r="H32" s="3"/>
      <c r="I32" s="13"/>
      <c r="J32" s="13"/>
      <c r="L32" s="108"/>
    </row>
    <row r="33" spans="2:15" x14ac:dyDescent="0.25">
      <c r="B33" s="36"/>
      <c r="C33" s="36"/>
      <c r="D33" s="36"/>
      <c r="E33" s="36"/>
      <c r="F33" s="36"/>
      <c r="G33" s="36"/>
      <c r="H33" s="3"/>
      <c r="I33" s="13"/>
      <c r="J33" s="13"/>
      <c r="L33" s="108"/>
    </row>
    <row r="34" spans="2:15" x14ac:dyDescent="0.25">
      <c r="B34" s="36"/>
      <c r="C34" s="36"/>
      <c r="D34" s="36"/>
      <c r="E34" s="36"/>
      <c r="F34" s="36"/>
      <c r="G34" s="36"/>
      <c r="H34" s="3"/>
      <c r="I34" s="13"/>
      <c r="J34" s="13"/>
      <c r="L34" s="108"/>
    </row>
    <row r="35" spans="2:15" x14ac:dyDescent="0.25">
      <c r="B35" s="36"/>
      <c r="C35" s="36"/>
      <c r="D35" s="36"/>
      <c r="E35" s="36"/>
      <c r="F35" s="36"/>
      <c r="G35" s="36"/>
      <c r="H35" s="3"/>
      <c r="I35" s="13"/>
      <c r="J35" s="13"/>
      <c r="L35" s="108"/>
    </row>
    <row r="36" spans="2:15" s="55" customFormat="1" ht="24.95" customHeight="1" x14ac:dyDescent="0.25">
      <c r="B36" s="203" t="s">
        <v>113</v>
      </c>
      <c r="C36" s="203"/>
      <c r="D36" s="203"/>
      <c r="E36" s="203"/>
      <c r="F36" s="203"/>
      <c r="G36" s="203"/>
      <c r="H36" s="53"/>
      <c r="I36" s="54"/>
      <c r="J36" s="54"/>
      <c r="K36" s="109"/>
      <c r="L36" s="110"/>
      <c r="M36" s="111"/>
      <c r="N36" s="111"/>
      <c r="O36" s="111"/>
    </row>
    <row r="37" spans="2:15" ht="12" customHeight="1" x14ac:dyDescent="0.25">
      <c r="B37" s="39" t="s">
        <v>102</v>
      </c>
      <c r="C37" s="49"/>
      <c r="D37" s="49"/>
      <c r="E37" s="49"/>
      <c r="F37" s="49"/>
      <c r="G37" s="49"/>
      <c r="H37" s="3"/>
      <c r="I37" s="14"/>
      <c r="J37" s="14"/>
      <c r="K37" s="112"/>
      <c r="L37" s="108"/>
    </row>
    <row r="38" spans="2:15" ht="12" customHeight="1" x14ac:dyDescent="0.25">
      <c r="B38" s="39"/>
      <c r="C38" s="36"/>
      <c r="D38" s="36"/>
      <c r="E38" s="36"/>
      <c r="F38" s="36"/>
      <c r="G38" s="36"/>
      <c r="H38" s="3"/>
      <c r="I38" s="14"/>
      <c r="J38" s="14"/>
      <c r="K38" s="112"/>
      <c r="L38" s="108"/>
    </row>
    <row r="39" spans="2:15" x14ac:dyDescent="0.25">
      <c r="B39" s="3"/>
      <c r="C39" s="3"/>
      <c r="D39" s="3"/>
      <c r="E39" s="3"/>
      <c r="F39" s="3"/>
      <c r="G39" s="3"/>
      <c r="H39" s="3"/>
      <c r="I39" s="14"/>
      <c r="J39" s="14"/>
      <c r="K39" s="112"/>
      <c r="L39" s="108"/>
    </row>
    <row r="40" spans="2:15" x14ac:dyDescent="0.25">
      <c r="B40" s="9"/>
      <c r="C40" s="3"/>
      <c r="D40" s="3"/>
      <c r="E40" s="3"/>
      <c r="F40" s="3"/>
      <c r="G40" s="3"/>
      <c r="H40" s="3"/>
      <c r="I40" s="14"/>
      <c r="J40" s="14"/>
      <c r="K40" s="112"/>
      <c r="L40" s="108"/>
    </row>
    <row r="41" spans="2:15" x14ac:dyDescent="0.25">
      <c r="B41" s="3"/>
      <c r="C41" s="3"/>
      <c r="D41" s="3"/>
      <c r="E41" s="3"/>
      <c r="F41" s="3"/>
      <c r="G41" s="3"/>
      <c r="H41" s="3"/>
      <c r="I41" s="14"/>
      <c r="J41" s="14"/>
      <c r="K41" s="112"/>
      <c r="L41" s="108"/>
    </row>
    <row r="42" spans="2:15" x14ac:dyDescent="0.25">
      <c r="I42" s="15"/>
      <c r="J42" s="15"/>
      <c r="K42" s="112"/>
      <c r="L42" s="108"/>
    </row>
    <row r="43" spans="2:15" x14ac:dyDescent="0.25">
      <c r="I43" s="15"/>
      <c r="J43" s="15"/>
      <c r="K43" s="112"/>
      <c r="L43" s="108"/>
    </row>
    <row r="44" spans="2:15" x14ac:dyDescent="0.25">
      <c r="I44" s="15"/>
      <c r="J44" s="15"/>
      <c r="K44" s="112"/>
      <c r="L44" s="108"/>
    </row>
    <row r="45" spans="2:15" x14ac:dyDescent="0.25">
      <c r="L45" s="108"/>
    </row>
    <row r="46" spans="2:15" x14ac:dyDescent="0.25">
      <c r="L46" s="108"/>
    </row>
  </sheetData>
  <sheetProtection algorithmName="SHA-512" hashValue="mqt7oIIoRvN6hjrB+JiWsM5yGPWhG9LhHzrwmMTPMBf0Fi6tx9bmuWP1XQr9CqPZU89X3mbmLbD16lUriVbIeg==" saltValue="A9Ow7TedzLskqa6ftC+hYg==" spinCount="100000" sheet="1" objects="1" scenarios="1"/>
  <mergeCells count="2">
    <mergeCell ref="B36:G36"/>
    <mergeCell ref="B9:G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S52"/>
  <sheetViews>
    <sheetView showGridLines="0" zoomScaleNormal="100" workbookViewId="0">
      <selection activeCell="I5" sqref="I5"/>
    </sheetView>
  </sheetViews>
  <sheetFormatPr baseColWidth="10" defaultColWidth="11.42578125" defaultRowHeight="15" x14ac:dyDescent="0.25"/>
  <cols>
    <col min="1" max="1" width="7.7109375" style="1" customWidth="1"/>
    <col min="2" max="2" width="45.7109375" style="1" customWidth="1"/>
    <col min="3" max="8" width="10.7109375" style="1" customWidth="1"/>
    <col min="9" max="10" width="11.42578125" style="1"/>
    <col min="11" max="11" width="10.7109375" style="105" customWidth="1"/>
    <col min="12" max="15" width="6.85546875" style="105" customWidth="1"/>
    <col min="16" max="17" width="6.85546875" style="1" customWidth="1"/>
    <col min="18" max="18" width="8.140625" style="1" bestFit="1" customWidth="1"/>
    <col min="19" max="16384" width="11.42578125" style="1"/>
  </cols>
  <sheetData>
    <row r="1" spans="2:19" x14ac:dyDescent="0.25">
      <c r="B1" s="68" t="s">
        <v>87</v>
      </c>
      <c r="C1" s="36"/>
      <c r="D1" s="36"/>
      <c r="E1" s="36"/>
      <c r="F1" s="36"/>
      <c r="G1" s="36"/>
      <c r="H1" s="36"/>
      <c r="I1" s="3"/>
      <c r="J1" s="3"/>
      <c r="P1" s="3"/>
      <c r="Q1" s="3"/>
      <c r="R1" s="3"/>
      <c r="S1" s="3"/>
    </row>
    <row r="2" spans="2:19" ht="15.75" x14ac:dyDescent="0.25">
      <c r="B2" s="69" t="s">
        <v>130</v>
      </c>
      <c r="C2" s="36"/>
      <c r="D2" s="36"/>
      <c r="E2" s="36"/>
      <c r="F2" s="36"/>
      <c r="G2" s="36"/>
      <c r="H2" s="36"/>
      <c r="I2" s="3"/>
      <c r="J2" s="40"/>
      <c r="P2" s="3"/>
      <c r="Q2" s="3"/>
      <c r="R2" s="3"/>
      <c r="S2" s="3"/>
    </row>
    <row r="3" spans="2:19" ht="39.950000000000003" customHeight="1" x14ac:dyDescent="0.25">
      <c r="B3" s="133" t="s">
        <v>37</v>
      </c>
      <c r="C3" s="137" t="s">
        <v>48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3"/>
      <c r="J3" s="40"/>
      <c r="P3" s="3"/>
      <c r="Q3" s="3"/>
      <c r="R3" s="3"/>
      <c r="S3" s="3"/>
    </row>
    <row r="4" spans="2:19" ht="24.95" customHeight="1" x14ac:dyDescent="0.25">
      <c r="B4" s="204" t="str">
        <f>+'T6'!B4</f>
        <v>Involucra activamente a los niños y las niñas en el proceso de aprendizaje.</v>
      </c>
      <c r="C4" s="88" t="s">
        <v>5</v>
      </c>
      <c r="D4" s="89">
        <v>0</v>
      </c>
      <c r="E4" s="89">
        <v>11</v>
      </c>
      <c r="F4" s="89">
        <v>162</v>
      </c>
      <c r="G4" s="89">
        <v>89</v>
      </c>
      <c r="H4" s="89">
        <f t="shared" ref="H4:H13" si="0">SUM(D4:G4)</f>
        <v>262</v>
      </c>
      <c r="I4" s="3"/>
      <c r="J4" s="50"/>
      <c r="K4" s="104"/>
      <c r="P4" s="3"/>
      <c r="R4" s="3"/>
      <c r="S4" s="3"/>
    </row>
    <row r="5" spans="2:19" ht="24.95" customHeight="1" x14ac:dyDescent="0.25">
      <c r="B5" s="204"/>
      <c r="C5" s="88" t="s">
        <v>4</v>
      </c>
      <c r="D5" s="89">
        <v>2</v>
      </c>
      <c r="E5" s="89">
        <v>7</v>
      </c>
      <c r="F5" s="89">
        <v>132</v>
      </c>
      <c r="G5" s="89">
        <v>81</v>
      </c>
      <c r="H5" s="89">
        <f t="shared" si="0"/>
        <v>222</v>
      </c>
      <c r="I5" s="3"/>
      <c r="J5" s="50"/>
      <c r="K5" s="104"/>
      <c r="P5" s="3"/>
      <c r="R5" s="3"/>
      <c r="S5" s="3"/>
    </row>
    <row r="6" spans="2:19" ht="24.95" customHeight="1" x14ac:dyDescent="0.25">
      <c r="B6" s="204" t="str">
        <f>+'T6'!B5</f>
        <v>Promueve el razonamiento, la creatividad y/o el pensamiento crítico.</v>
      </c>
      <c r="C6" s="88" t="s">
        <v>5</v>
      </c>
      <c r="D6" s="89">
        <v>41</v>
      </c>
      <c r="E6" s="89">
        <v>97</v>
      </c>
      <c r="F6" s="89">
        <v>100</v>
      </c>
      <c r="G6" s="89">
        <v>24</v>
      </c>
      <c r="H6" s="89">
        <f t="shared" si="0"/>
        <v>262</v>
      </c>
      <c r="I6" s="3"/>
      <c r="J6" s="50"/>
      <c r="K6" s="104"/>
      <c r="P6" s="3"/>
      <c r="R6" s="3"/>
      <c r="S6" s="3"/>
    </row>
    <row r="7" spans="2:19" ht="24.95" customHeight="1" x14ac:dyDescent="0.25">
      <c r="B7" s="204"/>
      <c r="C7" s="88" t="s">
        <v>4</v>
      </c>
      <c r="D7" s="89">
        <v>20</v>
      </c>
      <c r="E7" s="89">
        <v>83</v>
      </c>
      <c r="F7" s="89">
        <v>104</v>
      </c>
      <c r="G7" s="89">
        <v>15</v>
      </c>
      <c r="H7" s="89">
        <f t="shared" si="0"/>
        <v>222</v>
      </c>
      <c r="I7" s="3"/>
      <c r="J7" s="50"/>
      <c r="K7" s="104"/>
      <c r="P7" s="3"/>
      <c r="R7" s="3"/>
      <c r="S7" s="3"/>
    </row>
    <row r="8" spans="2:19" ht="24.95" customHeight="1" x14ac:dyDescent="0.25">
      <c r="B8" s="204" t="str">
        <f>+'T6'!B6</f>
        <v>Evalúa el progreso de los aprendizajes para retroalimentar a los niños y las niñas y adecuar su enseñanza.</v>
      </c>
      <c r="C8" s="88" t="s">
        <v>5</v>
      </c>
      <c r="D8" s="89">
        <v>4</v>
      </c>
      <c r="E8" s="89">
        <v>92</v>
      </c>
      <c r="F8" s="89">
        <v>138</v>
      </c>
      <c r="G8" s="89">
        <v>28</v>
      </c>
      <c r="H8" s="89">
        <f t="shared" si="0"/>
        <v>262</v>
      </c>
      <c r="I8" s="3"/>
      <c r="J8" s="50"/>
      <c r="K8" s="104"/>
      <c r="P8" s="3"/>
      <c r="R8" s="3"/>
      <c r="S8" s="3"/>
    </row>
    <row r="9" spans="2:19" ht="24.95" customHeight="1" x14ac:dyDescent="0.25">
      <c r="B9" s="204"/>
      <c r="C9" s="88" t="s">
        <v>4</v>
      </c>
      <c r="D9" s="89">
        <v>4</v>
      </c>
      <c r="E9" s="89">
        <v>83</v>
      </c>
      <c r="F9" s="89">
        <v>119</v>
      </c>
      <c r="G9" s="89">
        <v>16</v>
      </c>
      <c r="H9" s="89">
        <f t="shared" si="0"/>
        <v>222</v>
      </c>
      <c r="I9" s="3"/>
      <c r="J9" s="50"/>
      <c r="K9" s="116"/>
      <c r="P9" s="3"/>
      <c r="R9" s="3"/>
      <c r="S9" s="3"/>
    </row>
    <row r="10" spans="2:19" ht="24.95" customHeight="1" x14ac:dyDescent="0.25">
      <c r="B10" s="204" t="str">
        <f>+'T6'!B7</f>
        <v>Propicia un ambiente de respeto y proximidad.</v>
      </c>
      <c r="C10" s="88" t="s">
        <v>5</v>
      </c>
      <c r="D10" s="89">
        <v>1</v>
      </c>
      <c r="E10" s="89">
        <v>2</v>
      </c>
      <c r="F10" s="89">
        <v>96</v>
      </c>
      <c r="G10" s="89">
        <v>163</v>
      </c>
      <c r="H10" s="89">
        <f t="shared" si="0"/>
        <v>262</v>
      </c>
      <c r="I10" s="3"/>
      <c r="J10" s="50"/>
      <c r="K10" s="104"/>
      <c r="P10" s="3"/>
      <c r="R10" s="3"/>
      <c r="S10" s="3"/>
    </row>
    <row r="11" spans="2:19" ht="24.95" customHeight="1" x14ac:dyDescent="0.25">
      <c r="B11" s="204"/>
      <c r="C11" s="88" t="s">
        <v>4</v>
      </c>
      <c r="D11" s="89">
        <v>0</v>
      </c>
      <c r="E11" s="89">
        <v>0</v>
      </c>
      <c r="F11" s="89">
        <v>93</v>
      </c>
      <c r="G11" s="89">
        <v>129</v>
      </c>
      <c r="H11" s="89">
        <f t="shared" si="0"/>
        <v>222</v>
      </c>
      <c r="I11" s="3"/>
      <c r="J11" s="50"/>
      <c r="K11" s="104"/>
      <c r="P11" s="3"/>
      <c r="R11" s="3"/>
      <c r="S11" s="3"/>
    </row>
    <row r="12" spans="2:19" ht="24.95" customHeight="1" x14ac:dyDescent="0.25">
      <c r="B12" s="204" t="str">
        <f>+'T6'!B8</f>
        <v>Regula positivamente el comportamiento de los niños y las niñas.</v>
      </c>
      <c r="C12" s="88" t="s">
        <v>5</v>
      </c>
      <c r="D12" s="89">
        <v>3</v>
      </c>
      <c r="E12" s="89">
        <v>9</v>
      </c>
      <c r="F12" s="89">
        <v>113</v>
      </c>
      <c r="G12" s="89">
        <v>137</v>
      </c>
      <c r="H12" s="89">
        <f t="shared" si="0"/>
        <v>262</v>
      </c>
      <c r="I12" s="3"/>
      <c r="J12" s="50"/>
      <c r="K12" s="104"/>
      <c r="P12" s="3"/>
      <c r="R12" s="3"/>
      <c r="S12" s="3"/>
    </row>
    <row r="13" spans="2:19" ht="24.95" customHeight="1" x14ac:dyDescent="0.25">
      <c r="B13" s="204"/>
      <c r="C13" s="88" t="s">
        <v>4</v>
      </c>
      <c r="D13" s="89">
        <v>0</v>
      </c>
      <c r="E13" s="89">
        <v>8</v>
      </c>
      <c r="F13" s="89">
        <v>100</v>
      </c>
      <c r="G13" s="89">
        <v>114</v>
      </c>
      <c r="H13" s="89">
        <f t="shared" si="0"/>
        <v>222</v>
      </c>
      <c r="I13" s="3"/>
      <c r="J13" s="13"/>
      <c r="K13" s="104"/>
      <c r="P13" s="3"/>
      <c r="R13" s="3"/>
      <c r="S13" s="3"/>
    </row>
    <row r="14" spans="2:19" ht="24.95" customHeight="1" x14ac:dyDescent="0.25">
      <c r="B14" s="202" t="s">
        <v>86</v>
      </c>
      <c r="C14" s="202"/>
      <c r="D14" s="202"/>
      <c r="E14" s="202"/>
      <c r="F14" s="202"/>
      <c r="G14" s="202"/>
      <c r="H14" s="202"/>
      <c r="I14"/>
      <c r="J14"/>
      <c r="K14" s="107"/>
      <c r="L14" s="107"/>
      <c r="M14" s="107"/>
      <c r="N14" s="107"/>
      <c r="O14" s="107"/>
    </row>
    <row r="15" spans="2:19" ht="12" customHeight="1" x14ac:dyDescent="0.25">
      <c r="B15" s="39" t="s">
        <v>147</v>
      </c>
      <c r="C15" s="56"/>
      <c r="D15" s="56"/>
      <c r="E15" s="56"/>
      <c r="F15" s="56"/>
      <c r="G15" s="56"/>
      <c r="H15" s="56"/>
      <c r="I15"/>
      <c r="J15"/>
      <c r="K15" s="107"/>
      <c r="L15" s="107"/>
      <c r="M15" s="107"/>
      <c r="N15" s="107"/>
      <c r="O15" s="107"/>
    </row>
    <row r="16" spans="2:19" ht="12" customHeight="1" x14ac:dyDescent="0.25">
      <c r="B16" s="39" t="s">
        <v>102</v>
      </c>
      <c r="C16" s="52"/>
      <c r="D16" s="52"/>
      <c r="E16" s="52"/>
      <c r="F16" s="52"/>
      <c r="G16" s="52"/>
      <c r="H16"/>
      <c r="I16"/>
      <c r="J16"/>
      <c r="K16" s="107"/>
      <c r="L16" s="107"/>
      <c r="M16" s="107"/>
      <c r="N16" s="107"/>
      <c r="O16" s="107"/>
    </row>
    <row r="17" spans="2:19" x14ac:dyDescent="0.25">
      <c r="B17" s="48"/>
      <c r="C17" s="36"/>
      <c r="D17" s="36"/>
      <c r="E17" s="36"/>
      <c r="F17" s="36"/>
      <c r="G17" s="36"/>
      <c r="H17" s="36"/>
      <c r="I17" s="3"/>
      <c r="J17" s="3"/>
      <c r="P17" s="3"/>
      <c r="Q17" s="3"/>
      <c r="R17" s="3"/>
      <c r="S17" s="3"/>
    </row>
    <row r="18" spans="2:19" x14ac:dyDescent="0.25">
      <c r="B18" s="68" t="s">
        <v>123</v>
      </c>
      <c r="C18" s="36"/>
      <c r="D18" s="36"/>
      <c r="E18" s="36"/>
      <c r="F18" s="36"/>
      <c r="G18" s="36"/>
      <c r="H18" s="36"/>
      <c r="I18" s="3"/>
      <c r="J18" s="3"/>
      <c r="P18" s="3"/>
      <c r="Q18" s="3"/>
      <c r="R18" s="3"/>
      <c r="S18" s="3"/>
    </row>
    <row r="19" spans="2:19" ht="15.75" x14ac:dyDescent="0.25">
      <c r="B19" s="69" t="s">
        <v>131</v>
      </c>
      <c r="C19" s="36"/>
      <c r="D19" s="36"/>
      <c r="E19" s="36"/>
      <c r="F19" s="36"/>
      <c r="G19" s="36"/>
      <c r="H19" s="36"/>
      <c r="I19" s="75"/>
      <c r="J19" s="107"/>
      <c r="K19" s="107"/>
      <c r="L19" s="107"/>
      <c r="M19" s="107"/>
      <c r="N19" s="107"/>
      <c r="O19" s="107"/>
      <c r="P19" s="107"/>
      <c r="Q19"/>
      <c r="R19"/>
      <c r="S19" s="3"/>
    </row>
    <row r="20" spans="2:19" x14ac:dyDescent="0.25">
      <c r="B20" s="36"/>
      <c r="C20" s="36"/>
      <c r="D20" s="36"/>
      <c r="E20" s="36"/>
      <c r="F20" s="36"/>
      <c r="G20" s="36"/>
      <c r="H20" s="36"/>
      <c r="I20" s="75" t="s">
        <v>101</v>
      </c>
      <c r="J20" s="228"/>
      <c r="K20" s="228"/>
      <c r="L20" s="220"/>
      <c r="M20" s="220" t="s">
        <v>38</v>
      </c>
      <c r="N20" s="220" t="s">
        <v>39</v>
      </c>
      <c r="O20" s="220" t="s">
        <v>40</v>
      </c>
      <c r="P20" s="220" t="s">
        <v>41</v>
      </c>
      <c r="Q20" s="228"/>
      <c r="R20" s="228"/>
      <c r="S20" s="3"/>
    </row>
    <row r="21" spans="2:19" ht="15" customHeight="1" x14ac:dyDescent="0.25">
      <c r="B21" s="36"/>
      <c r="C21" s="36"/>
      <c r="D21" s="36"/>
      <c r="E21" s="36"/>
      <c r="F21" s="36"/>
      <c r="G21" s="36"/>
      <c r="H21" s="36"/>
      <c r="J21" s="228" t="str">
        <f>+B4</f>
        <v>Involucra activamente a los niños y las niñas en el proceso de aprendizaje.</v>
      </c>
      <c r="K21" s="228" t="str">
        <f>+C4</f>
        <v>Urbano</v>
      </c>
      <c r="L21" s="229">
        <f>R21-SUM(M21:Q21)</f>
        <v>0.50800000000000023</v>
      </c>
      <c r="M21" s="229">
        <f t="shared" ref="M21:M30" si="1">D4/$H4</f>
        <v>0</v>
      </c>
      <c r="N21" s="229">
        <f t="shared" ref="N21:N30" si="2">E4/$H4</f>
        <v>4.1984732824427481E-2</v>
      </c>
      <c r="O21" s="229">
        <f t="shared" ref="O21:O30" si="3">F4/$H4</f>
        <v>0.61832061068702293</v>
      </c>
      <c r="P21" s="229">
        <f t="shared" ref="P21:P30" si="4">G4/$H4</f>
        <v>0.33969465648854963</v>
      </c>
      <c r="Q21" s="230">
        <v>4.1999999999999926E-2</v>
      </c>
      <c r="R21" s="231">
        <v>1.55</v>
      </c>
      <c r="S21" s="179"/>
    </row>
    <row r="22" spans="2:19" x14ac:dyDescent="0.25">
      <c r="B22" s="36"/>
      <c r="C22" s="36"/>
      <c r="D22" s="36"/>
      <c r="E22" s="36"/>
      <c r="F22" s="36"/>
      <c r="G22" s="36"/>
      <c r="H22" s="36"/>
      <c r="J22" s="228"/>
      <c r="K22" s="228" t="str">
        <f t="shared" ref="K22:K30" si="5">+C5</f>
        <v>Rural</v>
      </c>
      <c r="L22" s="229">
        <f t="shared" ref="L22:L30" si="6">R22-SUM(M22:Q22)</f>
        <v>0.51</v>
      </c>
      <c r="M22" s="229">
        <f t="shared" si="1"/>
        <v>9.0090090090090089E-3</v>
      </c>
      <c r="N22" s="229">
        <f t="shared" si="2"/>
        <v>3.1531531531531529E-2</v>
      </c>
      <c r="O22" s="229">
        <f t="shared" si="3"/>
        <v>0.59459459459459463</v>
      </c>
      <c r="P22" s="229">
        <f t="shared" si="4"/>
        <v>0.36486486486486486</v>
      </c>
      <c r="Q22" s="230">
        <v>4.0000000000000036E-2</v>
      </c>
      <c r="R22" s="231">
        <v>1.55</v>
      </c>
      <c r="S22" s="3"/>
    </row>
    <row r="23" spans="2:19" ht="15" customHeight="1" x14ac:dyDescent="0.25">
      <c r="B23" s="36"/>
      <c r="C23" s="36"/>
      <c r="D23" s="36"/>
      <c r="E23" s="36"/>
      <c r="F23" s="36"/>
      <c r="G23" s="36"/>
      <c r="H23" s="36"/>
      <c r="J23" s="228" t="str">
        <f>+B6</f>
        <v>Promueve el razonamiento, la creatividad y/o el pensamiento crítico.</v>
      </c>
      <c r="K23" s="228" t="str">
        <f t="shared" si="5"/>
        <v>Urbano</v>
      </c>
      <c r="L23" s="229">
        <f t="shared" si="6"/>
        <v>2.4000000000000021E-2</v>
      </c>
      <c r="M23" s="229">
        <f t="shared" si="1"/>
        <v>0.15648854961832062</v>
      </c>
      <c r="N23" s="229">
        <f t="shared" si="2"/>
        <v>0.37022900763358779</v>
      </c>
      <c r="O23" s="229">
        <f t="shared" si="3"/>
        <v>0.38167938931297712</v>
      </c>
      <c r="P23" s="229">
        <f t="shared" si="4"/>
        <v>9.1603053435114504E-2</v>
      </c>
      <c r="Q23" s="230">
        <v>0.52600000000000002</v>
      </c>
      <c r="R23" s="231">
        <v>1.55</v>
      </c>
      <c r="S23" s="3"/>
    </row>
    <row r="24" spans="2:19" x14ac:dyDescent="0.25">
      <c r="B24" s="36"/>
      <c r="C24" s="36"/>
      <c r="D24" s="36"/>
      <c r="E24" s="36"/>
      <c r="F24" s="36"/>
      <c r="G24" s="36"/>
      <c r="H24" s="36"/>
      <c r="J24" s="228"/>
      <c r="K24" s="228" t="str">
        <f t="shared" si="5"/>
        <v>Rural</v>
      </c>
      <c r="L24" s="229">
        <f t="shared" si="6"/>
        <v>8.6000000000000076E-2</v>
      </c>
      <c r="M24" s="229">
        <f t="shared" si="1"/>
        <v>9.0090090090090086E-2</v>
      </c>
      <c r="N24" s="229">
        <f t="shared" si="2"/>
        <v>0.37387387387387389</v>
      </c>
      <c r="O24" s="229">
        <f t="shared" si="3"/>
        <v>0.46846846846846846</v>
      </c>
      <c r="P24" s="229">
        <f t="shared" si="4"/>
        <v>6.7567567567567571E-2</v>
      </c>
      <c r="Q24" s="230">
        <v>0.46399999999999991</v>
      </c>
      <c r="R24" s="231">
        <v>1.55</v>
      </c>
      <c r="S24" s="3"/>
    </row>
    <row r="25" spans="2:19" ht="15" customHeight="1" x14ac:dyDescent="0.25">
      <c r="B25" s="36"/>
      <c r="C25" s="36"/>
      <c r="D25" s="36"/>
      <c r="E25" s="36"/>
      <c r="F25" s="36"/>
      <c r="G25" s="36"/>
      <c r="H25" s="36"/>
      <c r="J25" s="228" t="str">
        <f>+B8</f>
        <v>Evalúa el progreso de los aprendizajes para retroalimentar a los niños y las niñas y adecuar su enseñanza.</v>
      </c>
      <c r="K25" s="228" t="str">
        <f t="shared" si="5"/>
        <v>Urbano</v>
      </c>
      <c r="L25" s="229">
        <f t="shared" si="6"/>
        <v>0.18399999999999994</v>
      </c>
      <c r="M25" s="229">
        <f t="shared" si="1"/>
        <v>1.5267175572519083E-2</v>
      </c>
      <c r="N25" s="229">
        <f t="shared" si="2"/>
        <v>0.35114503816793891</v>
      </c>
      <c r="O25" s="229">
        <f t="shared" si="3"/>
        <v>0.52671755725190839</v>
      </c>
      <c r="P25" s="229">
        <f t="shared" si="4"/>
        <v>0.10687022900763359</v>
      </c>
      <c r="Q25" s="230">
        <v>0.36599999999999999</v>
      </c>
      <c r="R25" s="231">
        <v>1.55</v>
      </c>
      <c r="S25" s="3"/>
    </row>
    <row r="26" spans="2:19" ht="15" customHeight="1" x14ac:dyDescent="0.25">
      <c r="B26" s="36"/>
      <c r="C26" s="36"/>
      <c r="D26" s="36"/>
      <c r="E26" s="36"/>
      <c r="F26" s="36"/>
      <c r="G26" s="36"/>
      <c r="H26" s="36"/>
      <c r="J26" s="228"/>
      <c r="K26" s="228" t="str">
        <f t="shared" si="5"/>
        <v>Rural</v>
      </c>
      <c r="L26" s="229">
        <f t="shared" si="6"/>
        <v>0.15800000000000014</v>
      </c>
      <c r="M26" s="229">
        <f t="shared" si="1"/>
        <v>1.8018018018018018E-2</v>
      </c>
      <c r="N26" s="229">
        <f t="shared" si="2"/>
        <v>0.37387387387387389</v>
      </c>
      <c r="O26" s="229">
        <f t="shared" si="3"/>
        <v>0.536036036036036</v>
      </c>
      <c r="P26" s="229">
        <f t="shared" si="4"/>
        <v>7.2072072072072071E-2</v>
      </c>
      <c r="Q26" s="230">
        <v>0.39200000000000002</v>
      </c>
      <c r="R26" s="231">
        <v>1.55</v>
      </c>
      <c r="S26" s="3"/>
    </row>
    <row r="27" spans="2:19" ht="15" customHeight="1" x14ac:dyDescent="0.25">
      <c r="B27" s="36"/>
      <c r="C27" s="36"/>
      <c r="D27" s="36"/>
      <c r="E27" s="36"/>
      <c r="F27" s="36"/>
      <c r="G27" s="36"/>
      <c r="H27" s="36"/>
      <c r="J27" s="228" t="str">
        <f>+B10</f>
        <v>Propicia un ambiente de respeto y proximidad.</v>
      </c>
      <c r="K27" s="228" t="str">
        <f t="shared" si="5"/>
        <v>Urbano</v>
      </c>
      <c r="L27" s="229">
        <f t="shared" si="6"/>
        <v>0.53800000000000003</v>
      </c>
      <c r="M27" s="229">
        <f t="shared" si="1"/>
        <v>3.8167938931297708E-3</v>
      </c>
      <c r="N27" s="229">
        <f t="shared" si="2"/>
        <v>7.6335877862595417E-3</v>
      </c>
      <c r="O27" s="229">
        <f t="shared" si="3"/>
        <v>0.36641221374045801</v>
      </c>
      <c r="P27" s="229">
        <f t="shared" si="4"/>
        <v>0.62213740458015265</v>
      </c>
      <c r="Q27" s="230">
        <v>1.2000000000000011E-2</v>
      </c>
      <c r="R27" s="231">
        <v>1.55</v>
      </c>
      <c r="S27" s="3"/>
    </row>
    <row r="28" spans="2:19" ht="15" customHeight="1" x14ac:dyDescent="0.25">
      <c r="B28" s="36"/>
      <c r="C28" s="36"/>
      <c r="D28" s="36"/>
      <c r="E28" s="36"/>
      <c r="F28" s="36"/>
      <c r="G28" s="36"/>
      <c r="H28" s="36"/>
      <c r="J28" s="228"/>
      <c r="K28" s="228" t="str">
        <f t="shared" si="5"/>
        <v>Rural</v>
      </c>
      <c r="L28" s="229">
        <f t="shared" si="6"/>
        <v>0.55000000000000004</v>
      </c>
      <c r="M28" s="229">
        <f t="shared" si="1"/>
        <v>0</v>
      </c>
      <c r="N28" s="229">
        <f t="shared" si="2"/>
        <v>0</v>
      </c>
      <c r="O28" s="229">
        <f t="shared" si="3"/>
        <v>0.41891891891891891</v>
      </c>
      <c r="P28" s="229">
        <f t="shared" si="4"/>
        <v>0.58108108108108103</v>
      </c>
      <c r="Q28" s="230">
        <v>0</v>
      </c>
      <c r="R28" s="231">
        <v>1.55</v>
      </c>
      <c r="S28" s="3"/>
    </row>
    <row r="29" spans="2:19" ht="15" customHeight="1" x14ac:dyDescent="0.25">
      <c r="B29" s="36"/>
      <c r="C29" s="36"/>
      <c r="D29" s="36"/>
      <c r="E29" s="36"/>
      <c r="F29" s="36"/>
      <c r="G29" s="36"/>
      <c r="H29" s="36"/>
      <c r="J29" s="220" t="str">
        <f>+B12</f>
        <v>Regula positivamente el comportamiento de los niños y las niñas.</v>
      </c>
      <c r="K29" s="228" t="str">
        <f t="shared" si="5"/>
        <v>Urbano</v>
      </c>
      <c r="L29" s="229">
        <f t="shared" si="6"/>
        <v>0.504</v>
      </c>
      <c r="M29" s="229">
        <f t="shared" si="1"/>
        <v>1.1450381679389313E-2</v>
      </c>
      <c r="N29" s="229">
        <f t="shared" si="2"/>
        <v>3.4351145038167941E-2</v>
      </c>
      <c r="O29" s="229">
        <f t="shared" si="3"/>
        <v>0.43129770992366412</v>
      </c>
      <c r="P29" s="229">
        <f t="shared" si="4"/>
        <v>0.52290076335877866</v>
      </c>
      <c r="Q29" s="230">
        <v>4.5999999999999985E-2</v>
      </c>
      <c r="R29" s="231">
        <v>1.55</v>
      </c>
      <c r="S29" s="3"/>
    </row>
    <row r="30" spans="2:19" ht="15" customHeight="1" x14ac:dyDescent="0.25">
      <c r="B30" s="36"/>
      <c r="C30" s="36"/>
      <c r="D30" s="36"/>
      <c r="E30" s="36"/>
      <c r="F30" s="36"/>
      <c r="G30" s="36"/>
      <c r="H30" s="36"/>
      <c r="J30" s="220"/>
      <c r="K30" s="228" t="str">
        <f t="shared" si="5"/>
        <v>Rural</v>
      </c>
      <c r="L30" s="229">
        <f t="shared" si="6"/>
        <v>0.51400000000000001</v>
      </c>
      <c r="M30" s="229">
        <f t="shared" si="1"/>
        <v>0</v>
      </c>
      <c r="N30" s="229">
        <f t="shared" si="2"/>
        <v>3.6036036036036036E-2</v>
      </c>
      <c r="O30" s="229">
        <f t="shared" si="3"/>
        <v>0.45045045045045046</v>
      </c>
      <c r="P30" s="229">
        <f t="shared" si="4"/>
        <v>0.51351351351351349</v>
      </c>
      <c r="Q30" s="230">
        <v>3.5999999999999976E-2</v>
      </c>
      <c r="R30" s="231">
        <v>1.55</v>
      </c>
      <c r="S30" s="3"/>
    </row>
    <row r="31" spans="2:19" ht="15" customHeight="1" x14ac:dyDescent="0.25">
      <c r="B31" s="36"/>
      <c r="C31" s="36"/>
      <c r="D31" s="36"/>
      <c r="E31" s="36"/>
      <c r="F31" s="36"/>
      <c r="G31" s="36"/>
      <c r="H31" s="36"/>
      <c r="I31" s="3"/>
      <c r="J31" s="31"/>
      <c r="K31" s="227"/>
      <c r="L31" s="227"/>
      <c r="M31" s="227"/>
      <c r="N31" s="227"/>
      <c r="O31" s="227"/>
      <c r="P31" s="227"/>
      <c r="Q31" s="227"/>
      <c r="R31" s="227"/>
      <c r="S31" s="3"/>
    </row>
    <row r="32" spans="2:19" x14ac:dyDescent="0.25">
      <c r="B32" s="36"/>
      <c r="C32" s="36"/>
      <c r="D32" s="36"/>
      <c r="E32" s="36"/>
      <c r="F32" s="36"/>
      <c r="G32" s="36"/>
      <c r="H32" s="36"/>
      <c r="I32" s="3"/>
      <c r="J32" s="3"/>
      <c r="K32" s="107"/>
      <c r="L32" s="107"/>
      <c r="M32" s="107"/>
      <c r="N32" s="107"/>
      <c r="O32" s="107"/>
      <c r="P32"/>
      <c r="Q32"/>
      <c r="R32"/>
      <c r="S32" s="3"/>
    </row>
    <row r="33" spans="2:19" ht="15" customHeight="1" x14ac:dyDescent="0.25">
      <c r="B33" s="36"/>
      <c r="C33" s="36"/>
      <c r="D33" s="36"/>
      <c r="E33" s="36"/>
      <c r="F33" s="36"/>
      <c r="G33" s="36"/>
      <c r="H33" s="36"/>
      <c r="I33" s="3"/>
      <c r="J33" s="3"/>
      <c r="K33" s="107"/>
      <c r="L33" s="107"/>
      <c r="M33" s="107"/>
      <c r="N33" s="107"/>
      <c r="O33" s="107"/>
      <c r="P33"/>
      <c r="Q33"/>
      <c r="R33"/>
      <c r="S33" s="3"/>
    </row>
    <row r="34" spans="2:19" x14ac:dyDescent="0.25">
      <c r="B34" s="36"/>
      <c r="C34" s="36"/>
      <c r="D34" s="36"/>
      <c r="E34" s="36"/>
      <c r="F34" s="36"/>
      <c r="G34" s="36"/>
      <c r="H34" s="36"/>
      <c r="I34" s="3"/>
      <c r="J34" s="3"/>
      <c r="K34" s="107"/>
      <c r="L34" s="107"/>
      <c r="M34" s="107"/>
      <c r="N34" s="107"/>
      <c r="O34" s="107"/>
      <c r="P34"/>
      <c r="Q34"/>
      <c r="R34"/>
      <c r="S34" s="3"/>
    </row>
    <row r="35" spans="2:19" ht="15" customHeight="1" x14ac:dyDescent="0.25">
      <c r="B35" s="36"/>
      <c r="C35" s="36"/>
      <c r="D35" s="36"/>
      <c r="E35" s="36"/>
      <c r="F35" s="36"/>
      <c r="G35" s="36"/>
      <c r="H35" s="36"/>
      <c r="I35" s="3"/>
      <c r="J35" s="3"/>
      <c r="K35" s="107"/>
      <c r="L35" s="107"/>
      <c r="M35" s="107"/>
      <c r="N35" s="107"/>
      <c r="O35" s="107"/>
      <c r="P35"/>
      <c r="Q35"/>
      <c r="R35"/>
      <c r="S35" s="3"/>
    </row>
    <row r="36" spans="2:19" ht="15" customHeight="1" x14ac:dyDescent="0.25">
      <c r="B36" s="36"/>
      <c r="C36" s="36"/>
      <c r="D36" s="36"/>
      <c r="E36" s="36"/>
      <c r="F36" s="36"/>
      <c r="G36" s="36"/>
      <c r="H36" s="36"/>
      <c r="I36" s="3"/>
      <c r="J36" s="3"/>
      <c r="K36" s="107"/>
      <c r="L36" s="107"/>
      <c r="M36" s="107"/>
      <c r="N36" s="107"/>
      <c r="O36" s="107"/>
      <c r="P36"/>
      <c r="Q36"/>
      <c r="R36"/>
      <c r="S36" s="3"/>
    </row>
    <row r="37" spans="2:19" ht="15" customHeight="1" x14ac:dyDescent="0.25">
      <c r="B37" s="36"/>
      <c r="C37" s="36"/>
      <c r="D37" s="36"/>
      <c r="E37" s="36"/>
      <c r="F37" s="36"/>
      <c r="G37" s="36"/>
      <c r="H37" s="36"/>
      <c r="I37" s="3"/>
      <c r="J37" s="3"/>
      <c r="K37" s="107"/>
      <c r="L37" s="107"/>
      <c r="M37" s="107"/>
      <c r="N37" s="107"/>
      <c r="O37" s="107"/>
      <c r="P37"/>
      <c r="Q37"/>
      <c r="R37"/>
      <c r="S37" s="3"/>
    </row>
    <row r="38" spans="2:19" x14ac:dyDescent="0.25">
      <c r="B38" s="36"/>
      <c r="C38" s="36"/>
      <c r="D38" s="36"/>
      <c r="E38" s="36"/>
      <c r="F38" s="36"/>
      <c r="G38" s="36"/>
      <c r="H38" s="36"/>
      <c r="I38" s="3"/>
      <c r="J38" s="3"/>
      <c r="P38" s="3"/>
      <c r="Q38" s="3"/>
      <c r="R38" s="3"/>
      <c r="S38" s="3"/>
    </row>
    <row r="39" spans="2:19" ht="15" customHeight="1" x14ac:dyDescent="0.25">
      <c r="B39" s="36"/>
      <c r="C39" s="36"/>
      <c r="D39" s="36"/>
      <c r="E39" s="36"/>
      <c r="F39" s="36"/>
      <c r="G39" s="36"/>
      <c r="H39" s="36"/>
      <c r="I39" s="3"/>
      <c r="J39" s="3"/>
      <c r="P39" s="3"/>
      <c r="Q39" s="3"/>
      <c r="R39" s="3"/>
      <c r="S39" s="3"/>
    </row>
    <row r="40" spans="2:19" x14ac:dyDescent="0.25">
      <c r="B40" s="36"/>
      <c r="C40" s="36"/>
      <c r="D40" s="36"/>
      <c r="E40" s="36"/>
      <c r="F40" s="36"/>
      <c r="G40" s="36"/>
      <c r="H40" s="36"/>
      <c r="I40" s="3"/>
      <c r="J40" s="3"/>
      <c r="P40" s="3"/>
      <c r="Q40" s="3"/>
      <c r="R40" s="3"/>
      <c r="S40" s="3"/>
    </row>
    <row r="41" spans="2:19" ht="15" customHeight="1" x14ac:dyDescent="0.25">
      <c r="B41" s="36"/>
      <c r="C41" s="36"/>
      <c r="D41" s="36"/>
      <c r="E41" s="36"/>
      <c r="F41" s="36"/>
      <c r="G41" s="36"/>
      <c r="H41" s="36"/>
      <c r="I41" s="3"/>
      <c r="J41" s="3"/>
      <c r="P41" s="3"/>
      <c r="Q41" s="3"/>
      <c r="R41" s="3"/>
      <c r="S41" s="3"/>
    </row>
    <row r="42" spans="2:19" ht="15" customHeight="1" x14ac:dyDescent="0.25">
      <c r="B42" s="36"/>
      <c r="C42" s="36"/>
      <c r="D42" s="36"/>
      <c r="E42" s="36"/>
      <c r="F42" s="36"/>
      <c r="G42" s="36"/>
      <c r="H42" s="36"/>
      <c r="I42" s="3"/>
      <c r="J42" s="3"/>
      <c r="P42" s="3"/>
      <c r="Q42" s="3"/>
      <c r="R42" s="3"/>
      <c r="S42" s="3"/>
    </row>
    <row r="43" spans="2:19" ht="15" customHeight="1" x14ac:dyDescent="0.25">
      <c r="B43" s="36"/>
      <c r="C43" s="36"/>
      <c r="D43" s="36"/>
      <c r="E43" s="36"/>
      <c r="F43" s="36"/>
      <c r="G43" s="36"/>
      <c r="H43" s="36"/>
      <c r="I43" s="3"/>
      <c r="J43" s="3"/>
      <c r="P43" s="3"/>
      <c r="Q43" s="3"/>
      <c r="R43" s="3"/>
      <c r="S43" s="3"/>
    </row>
    <row r="44" spans="2:19" ht="15" customHeight="1" x14ac:dyDescent="0.25">
      <c r="B44" s="36"/>
      <c r="C44" s="36"/>
      <c r="D44" s="36"/>
      <c r="E44" s="36"/>
      <c r="F44" s="36"/>
      <c r="G44" s="36"/>
      <c r="H44" s="36"/>
      <c r="I44" s="3"/>
      <c r="J44" s="3"/>
      <c r="P44" s="3"/>
      <c r="Q44" s="3"/>
      <c r="R44" s="3"/>
      <c r="S44" s="3"/>
    </row>
    <row r="45" spans="2:19" ht="15" customHeight="1" x14ac:dyDescent="0.25">
      <c r="B45" s="36"/>
      <c r="C45" s="36"/>
      <c r="D45" s="36"/>
      <c r="E45" s="36"/>
      <c r="F45" s="36"/>
      <c r="G45" s="36"/>
      <c r="H45" s="36"/>
      <c r="I45" s="3"/>
      <c r="J45" s="3"/>
      <c r="P45" s="3"/>
      <c r="Q45" s="3"/>
      <c r="R45" s="3"/>
      <c r="S45" s="3"/>
    </row>
    <row r="46" spans="2:19" ht="15" customHeight="1" x14ac:dyDescent="0.25">
      <c r="B46" s="36"/>
      <c r="C46" s="36"/>
      <c r="D46" s="36"/>
      <c r="E46" s="36"/>
      <c r="F46" s="36"/>
      <c r="G46" s="36"/>
      <c r="H46" s="36"/>
      <c r="I46" s="3"/>
      <c r="J46" s="3"/>
      <c r="P46" s="3"/>
      <c r="Q46" s="3"/>
      <c r="R46" s="3"/>
      <c r="S46" s="3"/>
    </row>
    <row r="47" spans="2:19" ht="15" customHeight="1" x14ac:dyDescent="0.25">
      <c r="B47" s="36"/>
      <c r="C47" s="36"/>
      <c r="D47" s="36"/>
      <c r="E47" s="36"/>
      <c r="F47" s="36"/>
      <c r="G47" s="36"/>
      <c r="H47" s="36"/>
      <c r="I47" s="3"/>
      <c r="J47" s="3"/>
      <c r="P47" s="3"/>
      <c r="Q47" s="3"/>
      <c r="R47" s="3"/>
      <c r="S47" s="3"/>
    </row>
    <row r="48" spans="2:19" s="55" customFormat="1" ht="24.95" customHeight="1" x14ac:dyDescent="0.25">
      <c r="I48" s="54"/>
      <c r="J48" s="54"/>
      <c r="K48" s="109"/>
      <c r="L48" s="110"/>
      <c r="M48" s="111"/>
      <c r="N48" s="111"/>
      <c r="O48" s="111"/>
    </row>
    <row r="49" spans="2:19" ht="24.75" customHeight="1" x14ac:dyDescent="0.25">
      <c r="B49" s="202" t="s">
        <v>86</v>
      </c>
      <c r="C49" s="202"/>
      <c r="D49" s="202"/>
      <c r="E49" s="202"/>
      <c r="F49" s="202"/>
      <c r="G49" s="202"/>
      <c r="H49" s="170"/>
      <c r="I49" s="14"/>
      <c r="J49" s="14"/>
      <c r="K49" s="112"/>
      <c r="L49" s="108"/>
    </row>
    <row r="50" spans="2:19" ht="12" customHeight="1" x14ac:dyDescent="0.25">
      <c r="B50" s="39" t="s">
        <v>147</v>
      </c>
      <c r="C50" s="48"/>
      <c r="D50" s="48"/>
      <c r="E50" s="48"/>
      <c r="F50" s="48"/>
      <c r="G50" s="48"/>
      <c r="H50" s="48"/>
      <c r="I50" s="17"/>
      <c r="J50" s="3"/>
      <c r="Q50" s="3"/>
      <c r="R50" s="3"/>
      <c r="S50" s="3"/>
    </row>
    <row r="51" spans="2:19" x14ac:dyDescent="0.25">
      <c r="B51" s="39" t="s">
        <v>102</v>
      </c>
      <c r="H51" s="3"/>
      <c r="I51" s="3"/>
      <c r="J51" s="3"/>
      <c r="Q51" s="3"/>
      <c r="R51" s="3"/>
      <c r="S51" s="3"/>
    </row>
    <row r="52" spans="2:19" x14ac:dyDescent="0.25">
      <c r="H52" s="3"/>
      <c r="I52" s="3"/>
      <c r="J52" s="3"/>
      <c r="Q52" s="3"/>
      <c r="R52" s="3"/>
      <c r="S52" s="3"/>
    </row>
  </sheetData>
  <sheetProtection algorithmName="SHA-512" hashValue="nxxeaH5i8wHn8sMZRuQvQzfnc8Z4X+SkCsez/LyYCGdkyB0NTCYqruO7H4qSQKrL8HQ43PQsYGXKtobgB2iF9w==" saltValue="XKutJE8mf2shKKhSRzU9Bw==" spinCount="100000" sheet="1" objects="1" scenarios="1"/>
  <mergeCells count="7">
    <mergeCell ref="B49:G49"/>
    <mergeCell ref="B14:H14"/>
    <mergeCell ref="B12:B13"/>
    <mergeCell ref="B4:B5"/>
    <mergeCell ref="B6:B7"/>
    <mergeCell ref="B8:B9"/>
    <mergeCell ref="B10:B11"/>
  </mergeCells>
  <pageMargins left="0.7" right="0.7" top="0.75" bottom="0.75" header="0.3" footer="0.3"/>
  <pageSetup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V48"/>
  <sheetViews>
    <sheetView showGridLines="0" zoomScaleNormal="100" workbookViewId="0">
      <selection activeCell="B4" sqref="B4:B5"/>
    </sheetView>
  </sheetViews>
  <sheetFormatPr baseColWidth="10" defaultColWidth="11.42578125" defaultRowHeight="15" x14ac:dyDescent="0.25"/>
  <cols>
    <col min="1" max="1" width="7.7109375" style="1" customWidth="1"/>
    <col min="2" max="2" width="14.42578125" style="1" customWidth="1"/>
    <col min="3" max="3" width="42.7109375" style="1" customWidth="1"/>
    <col min="4" max="8" width="10.7109375" style="1" customWidth="1"/>
    <col min="9" max="9" width="11.42578125" style="1"/>
    <col min="10" max="10" width="7.5703125" style="164" customWidth="1"/>
    <col min="11" max="18" width="7.5703125" style="149" customWidth="1"/>
    <col min="19" max="16384" width="11.42578125" style="1"/>
  </cols>
  <sheetData>
    <row r="1" spans="2:22" x14ac:dyDescent="0.25">
      <c r="B1" s="46" t="s">
        <v>89</v>
      </c>
      <c r="C1" s="36"/>
      <c r="D1" s="36"/>
      <c r="E1" s="36"/>
      <c r="F1" s="36"/>
      <c r="G1" s="36"/>
      <c r="H1" s="36"/>
      <c r="I1" s="3"/>
      <c r="J1" s="162"/>
    </row>
    <row r="2" spans="2:22" x14ac:dyDescent="0.25">
      <c r="B2" s="71" t="s">
        <v>132</v>
      </c>
      <c r="C2" s="36"/>
      <c r="D2" s="36"/>
      <c r="E2" s="36"/>
      <c r="F2" s="36"/>
      <c r="G2" s="36"/>
      <c r="H2" s="36"/>
      <c r="I2" s="3"/>
      <c r="J2" s="162"/>
    </row>
    <row r="3" spans="2:22" ht="36" x14ac:dyDescent="0.25">
      <c r="B3" s="133" t="s">
        <v>49</v>
      </c>
      <c r="C3" s="137" t="s">
        <v>37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11"/>
      <c r="J3" s="151"/>
      <c r="K3" s="151"/>
    </row>
    <row r="4" spans="2:22" ht="30" customHeight="1" x14ac:dyDescent="0.25">
      <c r="B4" s="206" t="s">
        <v>3</v>
      </c>
      <c r="C4" s="91" t="s">
        <v>51</v>
      </c>
      <c r="D4" s="90">
        <v>1</v>
      </c>
      <c r="E4" s="90">
        <v>3</v>
      </c>
      <c r="F4" s="90">
        <v>6</v>
      </c>
      <c r="G4" s="90">
        <v>7</v>
      </c>
      <c r="H4" s="90">
        <f t="shared" ref="H4:H7" si="0">SUM(D4:G4)</f>
        <v>17</v>
      </c>
      <c r="I4" s="10"/>
      <c r="J4" s="163"/>
      <c r="K4" s="163"/>
    </row>
    <row r="5" spans="2:22" ht="30" customHeight="1" x14ac:dyDescent="0.25">
      <c r="B5" s="206"/>
      <c r="C5" s="87" t="s">
        <v>52</v>
      </c>
      <c r="D5" s="90">
        <v>1</v>
      </c>
      <c r="E5" s="90">
        <v>3</v>
      </c>
      <c r="F5" s="90">
        <v>1</v>
      </c>
      <c r="G5" s="90">
        <v>12</v>
      </c>
      <c r="H5" s="90">
        <f t="shared" si="0"/>
        <v>17</v>
      </c>
      <c r="I5" s="10"/>
      <c r="J5" s="163"/>
      <c r="K5" s="163"/>
    </row>
    <row r="6" spans="2:22" ht="30" customHeight="1" x14ac:dyDescent="0.25">
      <c r="B6" s="206" t="s">
        <v>100</v>
      </c>
      <c r="C6" s="91" t="s">
        <v>51</v>
      </c>
      <c r="D6" s="90">
        <v>55</v>
      </c>
      <c r="E6" s="90">
        <v>128</v>
      </c>
      <c r="F6" s="90">
        <v>206</v>
      </c>
      <c r="G6" s="90">
        <v>98</v>
      </c>
      <c r="H6" s="90">
        <f t="shared" si="0"/>
        <v>487</v>
      </c>
      <c r="I6" s="11"/>
      <c r="J6" s="163"/>
      <c r="K6" s="163"/>
    </row>
    <row r="7" spans="2:22" ht="30" customHeight="1" x14ac:dyDescent="0.25">
      <c r="B7" s="206"/>
      <c r="C7" s="87" t="s">
        <v>52</v>
      </c>
      <c r="D7" s="90">
        <v>51</v>
      </c>
      <c r="E7" s="90">
        <v>96</v>
      </c>
      <c r="F7" s="90">
        <v>147</v>
      </c>
      <c r="G7" s="90">
        <v>193</v>
      </c>
      <c r="H7" s="90">
        <f t="shared" si="0"/>
        <v>487</v>
      </c>
      <c r="I7" s="10"/>
      <c r="J7" s="163"/>
      <c r="K7" s="163"/>
    </row>
    <row r="8" spans="2:22" ht="30" customHeight="1" x14ac:dyDescent="0.25">
      <c r="B8" s="205" t="s">
        <v>50</v>
      </c>
      <c r="C8" s="172" t="s">
        <v>51</v>
      </c>
      <c r="D8" s="173">
        <f t="shared" ref="D8:H9" si="1">D4+D6</f>
        <v>56</v>
      </c>
      <c r="E8" s="173">
        <f t="shared" si="1"/>
        <v>131</v>
      </c>
      <c r="F8" s="173">
        <f t="shared" si="1"/>
        <v>212</v>
      </c>
      <c r="G8" s="173">
        <f t="shared" si="1"/>
        <v>105</v>
      </c>
      <c r="H8" s="173">
        <f t="shared" si="1"/>
        <v>504</v>
      </c>
      <c r="I8" s="10"/>
      <c r="J8" s="163"/>
      <c r="K8" s="163"/>
    </row>
    <row r="9" spans="2:22" ht="30" customHeight="1" x14ac:dyDescent="0.25">
      <c r="B9" s="205"/>
      <c r="C9" s="174" t="s">
        <v>52</v>
      </c>
      <c r="D9" s="173">
        <f t="shared" si="1"/>
        <v>52</v>
      </c>
      <c r="E9" s="173">
        <f t="shared" si="1"/>
        <v>99</v>
      </c>
      <c r="F9" s="173">
        <f t="shared" si="1"/>
        <v>148</v>
      </c>
      <c r="G9" s="173">
        <f t="shared" si="1"/>
        <v>205</v>
      </c>
      <c r="H9" s="173">
        <f t="shared" si="1"/>
        <v>504</v>
      </c>
      <c r="I9" s="10"/>
      <c r="J9" s="163"/>
      <c r="K9" s="163"/>
    </row>
    <row r="10" spans="2:22" ht="24.95" customHeight="1" x14ac:dyDescent="0.25">
      <c r="B10" s="203" t="s">
        <v>156</v>
      </c>
      <c r="C10" s="203"/>
      <c r="D10" s="203"/>
      <c r="E10" s="203"/>
      <c r="F10" s="203"/>
      <c r="G10" s="203"/>
      <c r="H10" s="203"/>
      <c r="I10" s="3"/>
      <c r="J10" s="162"/>
    </row>
    <row r="11" spans="2:22" ht="12" customHeight="1" x14ac:dyDescent="0.25">
      <c r="B11" s="39" t="s">
        <v>102</v>
      </c>
      <c r="C11" s="36"/>
      <c r="D11" s="36"/>
      <c r="E11" s="36"/>
      <c r="F11" s="36"/>
      <c r="G11" s="36"/>
      <c r="H11" s="36"/>
      <c r="I11" s="3"/>
      <c r="J11" s="162"/>
    </row>
    <row r="12" spans="2:22" x14ac:dyDescent="0.25">
      <c r="B12" s="58"/>
      <c r="C12" s="36"/>
      <c r="D12" s="36"/>
      <c r="E12" s="36"/>
      <c r="F12" s="36"/>
      <c r="G12" s="36"/>
      <c r="H12" s="36"/>
      <c r="I12" s="3"/>
      <c r="J12" s="162"/>
    </row>
    <row r="13" spans="2:22" x14ac:dyDescent="0.25">
      <c r="B13" s="46" t="s">
        <v>88</v>
      </c>
      <c r="C13" s="36"/>
      <c r="D13" s="36"/>
      <c r="E13" s="36"/>
      <c r="F13" s="36"/>
      <c r="G13" s="36"/>
      <c r="H13" s="36"/>
      <c r="I13" s="3"/>
      <c r="J13" s="162"/>
    </row>
    <row r="14" spans="2:22" ht="30" customHeight="1" x14ac:dyDescent="0.25">
      <c r="B14" s="207" t="s">
        <v>133</v>
      </c>
      <c r="C14" s="207"/>
      <c r="D14" s="207"/>
      <c r="E14" s="207"/>
      <c r="F14" s="36"/>
      <c r="G14" s="36"/>
      <c r="H14" s="36"/>
      <c r="I14" s="3"/>
      <c r="J14" s="162"/>
    </row>
    <row r="15" spans="2:22" x14ac:dyDescent="0.25">
      <c r="B15" s="58" t="s">
        <v>53</v>
      </c>
      <c r="C15" s="36"/>
      <c r="D15" s="36"/>
      <c r="E15" s="36"/>
      <c r="F15" s="36"/>
      <c r="G15" s="36"/>
      <c r="H15" s="36"/>
      <c r="I15" s="3"/>
      <c r="J15" s="150"/>
      <c r="K15" s="150"/>
      <c r="P15" s="150"/>
      <c r="Q15" s="150"/>
      <c r="R15" s="150"/>
      <c r="S15"/>
      <c r="T15"/>
      <c r="U15"/>
      <c r="V15"/>
    </row>
    <row r="16" spans="2:22" x14ac:dyDescent="0.25">
      <c r="B16" s="36"/>
      <c r="C16" s="36"/>
      <c r="D16" s="36"/>
      <c r="E16" s="36"/>
      <c r="F16" s="36"/>
      <c r="G16" s="36"/>
      <c r="H16" s="36"/>
      <c r="I16" s="3"/>
      <c r="J16" s="150"/>
      <c r="K16" s="150"/>
      <c r="P16" s="150"/>
      <c r="Q16" s="150"/>
      <c r="R16" s="150"/>
      <c r="S16"/>
      <c r="T16"/>
      <c r="U16"/>
      <c r="V16"/>
    </row>
    <row r="17" spans="2:22" x14ac:dyDescent="0.25">
      <c r="B17" s="36"/>
      <c r="C17" s="36"/>
      <c r="D17" s="36"/>
      <c r="E17" s="36"/>
      <c r="F17" s="36"/>
      <c r="G17" s="36"/>
      <c r="H17" s="36"/>
      <c r="I17" s="31"/>
      <c r="J17" s="227"/>
      <c r="K17" s="227"/>
      <c r="L17" s="31"/>
      <c r="M17" s="31"/>
      <c r="N17" s="31"/>
      <c r="O17" s="31"/>
      <c r="P17" s="227"/>
      <c r="Q17" s="227"/>
      <c r="R17" s="227"/>
      <c r="S17"/>
      <c r="T17"/>
      <c r="U17"/>
      <c r="V17"/>
    </row>
    <row r="18" spans="2:22" x14ac:dyDescent="0.25">
      <c r="B18" s="36"/>
      <c r="C18" s="36"/>
      <c r="D18" s="36"/>
      <c r="E18" s="36"/>
      <c r="F18" s="36"/>
      <c r="G18" s="36"/>
      <c r="H18" s="36"/>
      <c r="I18" s="31"/>
      <c r="J18" s="227"/>
      <c r="K18" s="227"/>
      <c r="L18" s="220"/>
      <c r="M18" s="220" t="s">
        <v>38</v>
      </c>
      <c r="N18" s="220" t="s">
        <v>39</v>
      </c>
      <c r="O18" s="220" t="s">
        <v>40</v>
      </c>
      <c r="P18" s="220" t="s">
        <v>41</v>
      </c>
      <c r="Q18" s="220"/>
      <c r="R18" s="227"/>
      <c r="S18"/>
      <c r="T18"/>
      <c r="U18"/>
      <c r="V18"/>
    </row>
    <row r="19" spans="2:22" x14ac:dyDescent="0.25">
      <c r="B19" s="36"/>
      <c r="C19" s="36"/>
      <c r="D19" s="36"/>
      <c r="E19" s="36"/>
      <c r="F19" s="36"/>
      <c r="G19" s="36"/>
      <c r="H19" s="36"/>
      <c r="I19" s="31"/>
      <c r="J19" s="226" t="str">
        <f>+B8</f>
        <v>Total Inicial</v>
      </c>
      <c r="K19" s="227" t="str">
        <f>+C8</f>
        <v>Gestiona el espacio del aula para favorecer el aprendizaje y bienestar de los niños y las niñas.</v>
      </c>
      <c r="L19" s="232">
        <f>R19-SUM(M19:Q19)</f>
        <v>7.8999999999999959E-2</v>
      </c>
      <c r="M19" s="232">
        <f t="shared" ref="M19:P20" si="2">D8/$H8</f>
        <v>0.1111111111111111</v>
      </c>
      <c r="N19" s="232">
        <f t="shared" si="2"/>
        <v>0.25992063492063494</v>
      </c>
      <c r="O19" s="232">
        <f t="shared" si="2"/>
        <v>0.42063492063492064</v>
      </c>
      <c r="P19" s="232">
        <f t="shared" si="2"/>
        <v>0.20833333333333334</v>
      </c>
      <c r="Q19" s="232">
        <v>0.22100000000000003</v>
      </c>
      <c r="R19" s="233">
        <v>1.3</v>
      </c>
      <c r="S19"/>
      <c r="T19"/>
      <c r="U19"/>
      <c r="V19"/>
    </row>
    <row r="20" spans="2:22" x14ac:dyDescent="0.25">
      <c r="B20" s="36"/>
      <c r="C20" s="36"/>
      <c r="D20" s="36"/>
      <c r="E20" s="36"/>
      <c r="F20" s="36"/>
      <c r="G20" s="36"/>
      <c r="H20" s="36"/>
      <c r="I20" s="31"/>
      <c r="J20" s="227"/>
      <c r="K20" s="227" t="str">
        <f>+C9</f>
        <v>Gestiona los materiales del aula para favorecer el aprendizaje y bienestar de los niños y las niñas.</v>
      </c>
      <c r="L20" s="232">
        <f t="shared" ref="L20" si="3">R20-SUM(M20:Q20)</f>
        <v>0.15100000000000002</v>
      </c>
      <c r="M20" s="232">
        <f t="shared" si="2"/>
        <v>0.10317460317460317</v>
      </c>
      <c r="N20" s="232">
        <f t="shared" si="2"/>
        <v>0.19642857142857142</v>
      </c>
      <c r="O20" s="232">
        <f t="shared" si="2"/>
        <v>0.29365079365079366</v>
      </c>
      <c r="P20" s="232">
        <f t="shared" si="2"/>
        <v>0.40674603174603174</v>
      </c>
      <c r="Q20" s="232">
        <v>0.14900000000000002</v>
      </c>
      <c r="R20" s="233">
        <v>1.3</v>
      </c>
      <c r="S20"/>
      <c r="T20"/>
      <c r="U20"/>
      <c r="V20"/>
    </row>
    <row r="21" spans="2:22" x14ac:dyDescent="0.25">
      <c r="B21" s="36"/>
      <c r="C21" s="36"/>
      <c r="D21" s="36"/>
      <c r="E21" s="36"/>
      <c r="F21" s="36"/>
      <c r="G21" s="36"/>
      <c r="H21" s="36"/>
      <c r="I21" s="31"/>
      <c r="J21" s="227"/>
      <c r="K21" s="227"/>
      <c r="L21" s="232"/>
      <c r="M21" s="232"/>
      <c r="N21" s="232"/>
      <c r="O21" s="232"/>
      <c r="P21" s="232"/>
      <c r="Q21" s="232"/>
      <c r="R21" s="233"/>
      <c r="S21"/>
      <c r="T21"/>
      <c r="U21"/>
      <c r="V21"/>
    </row>
    <row r="22" spans="2:22" ht="15" customHeight="1" x14ac:dyDescent="0.25">
      <c r="B22" s="36"/>
      <c r="C22" s="36"/>
      <c r="D22" s="36"/>
      <c r="E22" s="36"/>
      <c r="F22" s="36"/>
      <c r="G22" s="36"/>
      <c r="H22" s="36"/>
      <c r="I22" s="3"/>
      <c r="J22" s="150"/>
      <c r="K22" s="150"/>
      <c r="L22" s="165"/>
      <c r="M22" s="165"/>
      <c r="N22" s="165"/>
      <c r="O22" s="165"/>
      <c r="P22" s="165"/>
      <c r="Q22" s="165"/>
      <c r="R22" s="166"/>
      <c r="S22"/>
      <c r="T22"/>
      <c r="U22"/>
      <c r="V22"/>
    </row>
    <row r="23" spans="2:22" ht="15" customHeight="1" x14ac:dyDescent="0.25">
      <c r="B23" s="36"/>
      <c r="C23" s="36"/>
      <c r="D23" s="36"/>
      <c r="E23" s="36"/>
      <c r="F23" s="36"/>
      <c r="G23" s="36"/>
      <c r="H23" s="36"/>
      <c r="I23" s="3"/>
      <c r="J23" s="150"/>
      <c r="K23" s="150"/>
      <c r="L23" s="165"/>
      <c r="M23" s="165"/>
      <c r="N23" s="165"/>
      <c r="O23" s="165"/>
      <c r="P23" s="165"/>
      <c r="Q23" s="165"/>
      <c r="R23" s="166"/>
      <c r="S23"/>
      <c r="T23"/>
      <c r="U23"/>
      <c r="V23"/>
    </row>
    <row r="24" spans="2:22" x14ac:dyDescent="0.25">
      <c r="B24" s="36"/>
      <c r="C24" s="36"/>
      <c r="D24" s="36"/>
      <c r="E24" s="36"/>
      <c r="F24" s="36"/>
      <c r="G24" s="36"/>
      <c r="H24" s="36"/>
      <c r="I24" s="3"/>
      <c r="J24" s="150"/>
      <c r="K24" s="150"/>
      <c r="L24" s="165"/>
      <c r="M24" s="165"/>
      <c r="N24" s="165"/>
      <c r="O24" s="165"/>
      <c r="P24" s="165"/>
      <c r="Q24" s="165"/>
      <c r="R24" s="166"/>
      <c r="S24"/>
      <c r="T24"/>
      <c r="U24"/>
      <c r="V24"/>
    </row>
    <row r="25" spans="2:22" ht="15" customHeight="1" x14ac:dyDescent="0.25">
      <c r="B25" s="36"/>
      <c r="C25" s="36"/>
      <c r="D25" s="36"/>
      <c r="E25" s="36"/>
      <c r="F25" s="36"/>
      <c r="G25" s="36"/>
      <c r="H25" s="36"/>
      <c r="I25" s="3"/>
      <c r="J25" s="150"/>
      <c r="K25" s="150"/>
      <c r="L25" s="150"/>
      <c r="M25" s="150"/>
      <c r="N25" s="150"/>
      <c r="O25" s="150"/>
      <c r="P25" s="150"/>
      <c r="Q25" s="150"/>
      <c r="R25" s="150"/>
      <c r="S25"/>
      <c r="T25"/>
      <c r="U25"/>
      <c r="V25"/>
    </row>
    <row r="26" spans="2:22" ht="15" customHeight="1" x14ac:dyDescent="0.25">
      <c r="B26" s="36"/>
      <c r="C26" s="36"/>
      <c r="D26" s="36"/>
      <c r="E26" s="36"/>
      <c r="F26" s="36"/>
      <c r="G26" s="36"/>
      <c r="H26" s="36"/>
      <c r="I26" s="3"/>
      <c r="J26" s="150"/>
      <c r="K26" s="150"/>
      <c r="L26" s="150"/>
      <c r="M26" s="150"/>
      <c r="N26" s="150"/>
      <c r="O26" s="150"/>
      <c r="P26" s="150"/>
      <c r="Q26" s="150"/>
      <c r="R26" s="150"/>
      <c r="S26"/>
      <c r="T26"/>
      <c r="U26"/>
      <c r="V26"/>
    </row>
    <row r="27" spans="2:22" ht="15" customHeight="1" x14ac:dyDescent="0.25">
      <c r="B27" s="36"/>
      <c r="C27" s="36"/>
      <c r="D27" s="36"/>
      <c r="E27" s="36"/>
      <c r="F27" s="36"/>
      <c r="G27" s="36"/>
      <c r="H27" s="36"/>
      <c r="I27" s="3"/>
      <c r="J27" s="150"/>
      <c r="K27" s="150"/>
      <c r="L27" s="150"/>
      <c r="M27" s="150"/>
      <c r="N27" s="150"/>
      <c r="O27" s="150"/>
      <c r="P27" s="150"/>
      <c r="Q27" s="150"/>
      <c r="R27" s="150"/>
      <c r="S27"/>
      <c r="T27"/>
      <c r="U27"/>
      <c r="V27"/>
    </row>
    <row r="28" spans="2:22" ht="15" customHeight="1" x14ac:dyDescent="0.25">
      <c r="B28" s="36"/>
      <c r="C28" s="36"/>
      <c r="D28" s="36"/>
      <c r="E28" s="36"/>
      <c r="F28" s="36"/>
      <c r="G28" s="36"/>
      <c r="H28" s="36"/>
      <c r="I28" s="3"/>
      <c r="J28" s="150"/>
      <c r="K28" s="150"/>
      <c r="L28" s="150"/>
      <c r="M28" s="150"/>
      <c r="N28" s="150"/>
      <c r="O28" s="150"/>
      <c r="P28" s="150"/>
      <c r="Q28" s="150"/>
      <c r="R28" s="150"/>
      <c r="S28"/>
      <c r="T28"/>
      <c r="U28"/>
      <c r="V28"/>
    </row>
    <row r="29" spans="2:22" ht="15" customHeight="1" x14ac:dyDescent="0.25">
      <c r="B29" s="36"/>
      <c r="C29" s="36"/>
      <c r="D29" s="36"/>
      <c r="E29" s="36"/>
      <c r="F29" s="36"/>
      <c r="G29" s="36"/>
      <c r="H29" s="36"/>
      <c r="I29" s="3"/>
      <c r="J29" s="150"/>
      <c r="K29" s="150"/>
      <c r="L29" s="150"/>
      <c r="M29" s="150"/>
      <c r="N29" s="150"/>
      <c r="O29" s="150"/>
      <c r="P29" s="150"/>
      <c r="Q29" s="150"/>
      <c r="R29" s="150"/>
      <c r="S29"/>
      <c r="T29"/>
      <c r="U29"/>
      <c r="V29"/>
    </row>
    <row r="30" spans="2:22" ht="15" customHeight="1" x14ac:dyDescent="0.25">
      <c r="B30" s="36"/>
      <c r="C30" s="36"/>
      <c r="D30" s="36"/>
      <c r="E30" s="36"/>
      <c r="F30" s="36"/>
      <c r="G30" s="36"/>
      <c r="H30" s="36"/>
      <c r="I30" s="3"/>
      <c r="J30" s="150"/>
      <c r="K30" s="150"/>
      <c r="L30" s="150"/>
      <c r="M30" s="150"/>
      <c r="N30" s="150"/>
      <c r="O30" s="150"/>
      <c r="P30" s="150"/>
      <c r="Q30" s="150"/>
      <c r="R30" s="150"/>
      <c r="S30"/>
      <c r="T30"/>
      <c r="U30"/>
      <c r="V30"/>
    </row>
    <row r="31" spans="2:22" ht="15" customHeight="1" x14ac:dyDescent="0.25">
      <c r="B31" s="36"/>
      <c r="C31" s="36"/>
      <c r="D31" s="36"/>
      <c r="E31" s="36"/>
      <c r="F31" s="36"/>
      <c r="G31" s="36"/>
      <c r="H31" s="36"/>
      <c r="I31" s="3"/>
      <c r="J31" s="150"/>
      <c r="K31" s="150"/>
      <c r="L31" s="150"/>
      <c r="M31" s="150"/>
      <c r="N31" s="150"/>
      <c r="O31" s="150"/>
      <c r="P31" s="150"/>
      <c r="Q31" s="150"/>
      <c r="R31" s="150"/>
      <c r="S31"/>
      <c r="T31"/>
      <c r="U31"/>
      <c r="V31"/>
    </row>
    <row r="32" spans="2:22" ht="15" customHeight="1" x14ac:dyDescent="0.25">
      <c r="B32" s="36"/>
      <c r="C32" s="36"/>
      <c r="D32" s="36"/>
      <c r="E32" s="36"/>
      <c r="F32" s="36"/>
      <c r="G32" s="36"/>
      <c r="H32" s="36"/>
      <c r="I32" s="3"/>
      <c r="J32" s="167"/>
    </row>
    <row r="33" spans="2:13" ht="15" customHeight="1" x14ac:dyDescent="0.25">
      <c r="B33" s="36"/>
      <c r="C33" s="36"/>
      <c r="D33" s="36"/>
      <c r="E33" s="36"/>
      <c r="F33" s="36"/>
      <c r="G33" s="36"/>
      <c r="H33" s="36"/>
      <c r="I33" s="3"/>
      <c r="J33" s="167"/>
    </row>
    <row r="34" spans="2:13" ht="15" customHeight="1" x14ac:dyDescent="0.25">
      <c r="B34" s="36"/>
      <c r="C34" s="36"/>
      <c r="D34" s="36"/>
      <c r="E34" s="36"/>
      <c r="F34" s="36"/>
      <c r="G34" s="36"/>
      <c r="H34" s="36"/>
      <c r="I34" s="3"/>
      <c r="J34" s="168"/>
      <c r="K34" s="151"/>
    </row>
    <row r="35" spans="2:13" x14ac:dyDescent="0.25">
      <c r="B35" s="36"/>
      <c r="C35" s="36"/>
      <c r="D35" s="36"/>
      <c r="E35" s="36"/>
      <c r="F35" s="36"/>
      <c r="G35" s="36"/>
      <c r="H35" s="36"/>
      <c r="I35" s="3"/>
      <c r="J35" s="168"/>
      <c r="K35" s="151"/>
    </row>
    <row r="36" spans="2:13" x14ac:dyDescent="0.25">
      <c r="B36" s="36"/>
      <c r="C36" s="36"/>
      <c r="D36" s="36"/>
      <c r="E36" s="36"/>
      <c r="F36" s="36"/>
      <c r="G36" s="36"/>
      <c r="H36" s="36"/>
      <c r="I36" s="3"/>
      <c r="J36" s="168"/>
      <c r="K36" s="151"/>
    </row>
    <row r="37" spans="2:13" x14ac:dyDescent="0.25">
      <c r="B37" s="36"/>
      <c r="C37" s="36"/>
      <c r="D37" s="36"/>
      <c r="E37" s="36"/>
      <c r="F37" s="36"/>
      <c r="G37" s="36"/>
      <c r="H37" s="36"/>
      <c r="I37" s="3"/>
      <c r="J37" s="168"/>
      <c r="K37" s="151"/>
    </row>
    <row r="38" spans="2:13" x14ac:dyDescent="0.25">
      <c r="B38" s="36"/>
      <c r="C38" s="36"/>
      <c r="D38" s="36"/>
      <c r="E38" s="36"/>
      <c r="F38" s="36"/>
      <c r="G38" s="36"/>
      <c r="H38" s="36"/>
      <c r="I38" s="3"/>
      <c r="J38" s="168"/>
      <c r="K38" s="151"/>
    </row>
    <row r="39" spans="2:13" x14ac:dyDescent="0.25">
      <c r="B39" s="36"/>
      <c r="C39" s="36"/>
      <c r="D39" s="36"/>
      <c r="E39" s="36"/>
      <c r="F39" s="36"/>
      <c r="G39" s="36"/>
      <c r="H39" s="36"/>
      <c r="I39" s="3"/>
      <c r="J39" s="168"/>
      <c r="K39" s="151"/>
      <c r="L39" s="151"/>
      <c r="M39" s="151"/>
    </row>
    <row r="40" spans="2:13" ht="15" customHeight="1" x14ac:dyDescent="0.25">
      <c r="B40" s="36"/>
      <c r="C40" s="36"/>
      <c r="D40" s="36"/>
      <c r="E40" s="36"/>
      <c r="F40" s="36"/>
      <c r="G40" s="36"/>
      <c r="H40" s="36"/>
      <c r="I40" s="3"/>
      <c r="J40" s="168"/>
      <c r="K40" s="151"/>
      <c r="L40" s="151"/>
      <c r="M40" s="151"/>
    </row>
    <row r="41" spans="2:13" x14ac:dyDescent="0.25">
      <c r="B41" s="36"/>
      <c r="C41" s="36"/>
      <c r="D41" s="36"/>
      <c r="E41" s="36"/>
      <c r="F41" s="36"/>
      <c r="G41" s="36"/>
      <c r="H41" s="36"/>
      <c r="I41" s="3"/>
      <c r="J41" s="168"/>
      <c r="K41" s="151"/>
      <c r="L41" s="151"/>
      <c r="M41" s="151"/>
    </row>
    <row r="42" spans="2:13" ht="15" customHeight="1" x14ac:dyDescent="0.25">
      <c r="B42" s="36"/>
      <c r="C42" s="36"/>
      <c r="D42" s="36"/>
      <c r="E42" s="36"/>
      <c r="F42" s="36"/>
      <c r="G42" s="36"/>
      <c r="H42" s="36"/>
      <c r="I42" s="3"/>
      <c r="J42" s="168"/>
      <c r="K42" s="151"/>
      <c r="L42" s="151"/>
      <c r="M42" s="151"/>
    </row>
    <row r="43" spans="2:13" ht="24.95" customHeight="1" x14ac:dyDescent="0.25">
      <c r="I43" s="3"/>
      <c r="J43" s="162"/>
    </row>
    <row r="44" spans="2:13" ht="35.1" customHeight="1" x14ac:dyDescent="0.25">
      <c r="B44" s="203" t="s">
        <v>156</v>
      </c>
      <c r="C44" s="203"/>
      <c r="D44" s="203"/>
      <c r="E44" s="171"/>
      <c r="F44" s="171"/>
      <c r="G44" s="171"/>
      <c r="H44" s="171"/>
      <c r="I44" s="14"/>
      <c r="J44" s="167"/>
      <c r="K44" s="167"/>
      <c r="L44" s="151"/>
    </row>
    <row r="45" spans="2:13" x14ac:dyDescent="0.25">
      <c r="B45" s="39" t="s">
        <v>157</v>
      </c>
      <c r="J45" s="167"/>
      <c r="K45" s="151"/>
      <c r="L45" s="151"/>
      <c r="M45" s="151"/>
    </row>
    <row r="46" spans="2:13" ht="24.95" customHeight="1" x14ac:dyDescent="0.25">
      <c r="B46" s="202" t="s">
        <v>102</v>
      </c>
      <c r="C46" s="202"/>
      <c r="D46" s="202"/>
      <c r="E46" s="48"/>
      <c r="F46" s="48"/>
      <c r="G46" s="48"/>
      <c r="H46" s="48"/>
      <c r="I46" s="3"/>
      <c r="J46" s="167"/>
      <c r="K46" s="151"/>
      <c r="L46" s="151"/>
      <c r="M46" s="151"/>
    </row>
    <row r="47" spans="2:13" x14ac:dyDescent="0.25">
      <c r="J47" s="167"/>
      <c r="K47" s="151"/>
      <c r="L47" s="151"/>
      <c r="M47" s="151"/>
    </row>
    <row r="48" spans="2:13" x14ac:dyDescent="0.25">
      <c r="J48" s="167"/>
      <c r="K48" s="151"/>
      <c r="L48" s="151"/>
      <c r="M48" s="151"/>
    </row>
  </sheetData>
  <sheetProtection algorithmName="SHA-512" hashValue="KdvEcgLunAC153DSVoP99Xdj8qZW7dLgE3CUprj3q5NtuVNwzoNldbAd1yB49wnyymINqdutDJB0SDe/mNsWww==" saltValue="3vWPjeTFo9XH/ltCwtziDg==" spinCount="100000" sheet="1" objects="1" scenarios="1"/>
  <mergeCells count="7">
    <mergeCell ref="B46:D46"/>
    <mergeCell ref="B8:B9"/>
    <mergeCell ref="B4:B5"/>
    <mergeCell ref="B6:B7"/>
    <mergeCell ref="B10:H10"/>
    <mergeCell ref="B44:D44"/>
    <mergeCell ref="B14:E1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B4B4B"/>
  </sheetPr>
  <dimension ref="B1:R40"/>
  <sheetViews>
    <sheetView showGridLines="0" zoomScaleNormal="100" workbookViewId="0">
      <selection activeCell="I4" sqref="I4"/>
    </sheetView>
  </sheetViews>
  <sheetFormatPr baseColWidth="10" defaultColWidth="11.42578125" defaultRowHeight="15" x14ac:dyDescent="0.25"/>
  <cols>
    <col min="1" max="1" width="7.7109375" style="1" customWidth="1"/>
    <col min="2" max="2" width="40.7109375" style="1" customWidth="1"/>
    <col min="3" max="8" width="10.7109375" style="1" customWidth="1"/>
    <col min="9" max="9" width="11.42578125" style="1"/>
    <col min="10" max="10" width="14.85546875" style="1" customWidth="1"/>
    <col min="11" max="11" width="7.85546875" style="105" customWidth="1"/>
    <col min="12" max="18" width="7.140625" style="149" customWidth="1"/>
    <col min="19" max="16384" width="11.42578125" style="1"/>
  </cols>
  <sheetData>
    <row r="1" spans="2:18" x14ac:dyDescent="0.25">
      <c r="B1" s="46" t="s">
        <v>91</v>
      </c>
      <c r="C1" s="36"/>
      <c r="D1" s="36"/>
      <c r="E1" s="36"/>
      <c r="F1" s="36"/>
      <c r="G1" s="36"/>
      <c r="H1" s="36"/>
      <c r="I1" s="3"/>
      <c r="J1" s="3"/>
    </row>
    <row r="2" spans="2:18" ht="15.75" x14ac:dyDescent="0.25">
      <c r="B2" s="176" t="s">
        <v>134</v>
      </c>
      <c r="C2" s="36"/>
      <c r="D2" s="36"/>
      <c r="E2" s="36"/>
      <c r="F2" s="36"/>
      <c r="G2" s="36"/>
      <c r="H2" s="36"/>
      <c r="I2" s="3"/>
      <c r="J2" s="3"/>
    </row>
    <row r="3" spans="2:18" ht="36" x14ac:dyDescent="0.25">
      <c r="B3" s="133" t="s">
        <v>37</v>
      </c>
      <c r="C3" s="137" t="s">
        <v>48</v>
      </c>
      <c r="D3" s="157" t="s">
        <v>83</v>
      </c>
      <c r="E3" s="158" t="s">
        <v>84</v>
      </c>
      <c r="F3" s="134" t="s">
        <v>75</v>
      </c>
      <c r="G3" s="135" t="s">
        <v>76</v>
      </c>
      <c r="H3" s="137" t="s">
        <v>42</v>
      </c>
      <c r="I3" s="3"/>
      <c r="J3" s="31"/>
    </row>
    <row r="4" spans="2:18" ht="24.95" customHeight="1" x14ac:dyDescent="0.25">
      <c r="B4" s="204" t="s">
        <v>51</v>
      </c>
      <c r="C4" s="88" t="s">
        <v>5</v>
      </c>
      <c r="D4" s="89">
        <v>21</v>
      </c>
      <c r="E4" s="89">
        <v>66</v>
      </c>
      <c r="F4" s="89">
        <v>122</v>
      </c>
      <c r="G4" s="89">
        <v>55</v>
      </c>
      <c r="H4" s="89">
        <f t="shared" ref="H4:H7" si="0">SUM(D4:G4)</f>
        <v>264</v>
      </c>
      <c r="I4" s="3"/>
      <c r="J4" s="75"/>
      <c r="K4" s="103"/>
    </row>
    <row r="5" spans="2:18" ht="24.95" customHeight="1" x14ac:dyDescent="0.25">
      <c r="B5" s="204"/>
      <c r="C5" s="88" t="s">
        <v>4</v>
      </c>
      <c r="D5" s="89">
        <v>34</v>
      </c>
      <c r="E5" s="89">
        <v>62</v>
      </c>
      <c r="F5" s="89">
        <v>84</v>
      </c>
      <c r="G5" s="89">
        <v>43</v>
      </c>
      <c r="H5" s="89">
        <f t="shared" si="0"/>
        <v>223</v>
      </c>
      <c r="I5" s="3"/>
      <c r="J5" s="75"/>
      <c r="K5" s="103"/>
    </row>
    <row r="6" spans="2:18" ht="24.95" customHeight="1" x14ac:dyDescent="0.25">
      <c r="B6" s="204" t="s">
        <v>52</v>
      </c>
      <c r="C6" s="88" t="s">
        <v>5</v>
      </c>
      <c r="D6" s="89">
        <v>19</v>
      </c>
      <c r="E6" s="89">
        <v>53</v>
      </c>
      <c r="F6" s="89">
        <v>84</v>
      </c>
      <c r="G6" s="89">
        <v>108</v>
      </c>
      <c r="H6" s="89">
        <f t="shared" si="0"/>
        <v>264</v>
      </c>
      <c r="I6" s="3"/>
      <c r="J6" s="75"/>
      <c r="K6" s="103"/>
    </row>
    <row r="7" spans="2:18" ht="24.95" customHeight="1" x14ac:dyDescent="0.25">
      <c r="B7" s="204"/>
      <c r="C7" s="88" t="s">
        <v>4</v>
      </c>
      <c r="D7" s="89">
        <v>32</v>
      </c>
      <c r="E7" s="89">
        <v>43</v>
      </c>
      <c r="F7" s="89">
        <v>63</v>
      </c>
      <c r="G7" s="89">
        <v>85</v>
      </c>
      <c r="H7" s="89">
        <f t="shared" si="0"/>
        <v>223</v>
      </c>
      <c r="I7" s="3"/>
      <c r="J7" s="75"/>
      <c r="K7" s="103"/>
    </row>
    <row r="8" spans="2:18" ht="24.95" customHeight="1" x14ac:dyDescent="0.25">
      <c r="B8" s="203" t="s">
        <v>156</v>
      </c>
      <c r="C8" s="203"/>
      <c r="D8" s="203"/>
      <c r="E8" s="203"/>
      <c r="F8" s="203"/>
      <c r="G8" s="203"/>
      <c r="H8" s="203"/>
      <c r="I8" s="3"/>
      <c r="J8" s="57"/>
    </row>
    <row r="9" spans="2:18" ht="12" customHeight="1" x14ac:dyDescent="0.25">
      <c r="B9" s="39" t="s">
        <v>147</v>
      </c>
      <c r="C9" s="60"/>
      <c r="D9" s="60"/>
      <c r="E9" s="60"/>
      <c r="F9" s="60"/>
      <c r="G9" s="60"/>
      <c r="H9" s="60"/>
      <c r="I9" s="3"/>
      <c r="J9" s="57"/>
    </row>
    <row r="10" spans="2:18" ht="12" customHeight="1" x14ac:dyDescent="0.25">
      <c r="B10" s="39" t="s">
        <v>102</v>
      </c>
      <c r="C10" s="36"/>
      <c r="D10" s="36"/>
      <c r="E10" s="36"/>
      <c r="F10" s="36"/>
      <c r="G10" s="36"/>
      <c r="H10" s="36"/>
      <c r="I10" s="3"/>
      <c r="J10" s="57"/>
    </row>
    <row r="11" spans="2:18" x14ac:dyDescent="0.25">
      <c r="B11" s="58"/>
      <c r="C11" s="36"/>
      <c r="D11" s="36"/>
      <c r="E11" s="36"/>
      <c r="F11" s="36"/>
      <c r="G11" s="36"/>
      <c r="H11" s="36"/>
      <c r="I11" s="3"/>
      <c r="J11" s="31"/>
      <c r="L11" s="159"/>
      <c r="M11" s="159"/>
      <c r="N11" s="159"/>
      <c r="O11" s="159"/>
    </row>
    <row r="12" spans="2:18" x14ac:dyDescent="0.25">
      <c r="B12" s="46" t="s">
        <v>90</v>
      </c>
      <c r="C12" s="36"/>
      <c r="D12" s="36"/>
      <c r="E12" s="36"/>
      <c r="F12" s="36"/>
      <c r="G12" s="36"/>
      <c r="H12" s="36"/>
      <c r="I12" s="3"/>
      <c r="J12" s="31"/>
      <c r="L12" s="159"/>
      <c r="M12" s="159"/>
      <c r="N12" s="159"/>
      <c r="O12" s="159"/>
    </row>
    <row r="13" spans="2:18" ht="15.75" x14ac:dyDescent="0.25">
      <c r="B13" s="177" t="s">
        <v>135</v>
      </c>
      <c r="C13" s="36"/>
      <c r="D13" s="36"/>
      <c r="E13" s="36"/>
      <c r="F13" s="36"/>
      <c r="G13" s="36"/>
      <c r="H13" s="36"/>
      <c r="I13" s="3"/>
      <c r="J13" s="3"/>
    </row>
    <row r="14" spans="2:18" x14ac:dyDescent="0.25">
      <c r="B14" s="36"/>
      <c r="C14" s="36"/>
      <c r="D14" s="36"/>
      <c r="E14" s="36"/>
      <c r="F14" s="36"/>
      <c r="G14" s="36"/>
      <c r="H14" s="36"/>
      <c r="I14"/>
      <c r="J14"/>
      <c r="K14" s="107"/>
      <c r="L14" s="150"/>
      <c r="M14" s="150"/>
      <c r="N14" s="150"/>
      <c r="O14" s="150"/>
      <c r="P14" s="150"/>
      <c r="Q14" s="150"/>
      <c r="R14" s="150"/>
    </row>
    <row r="15" spans="2:18" x14ac:dyDescent="0.25">
      <c r="B15" s="36"/>
      <c r="C15" s="36"/>
      <c r="D15" s="36"/>
      <c r="E15" s="36"/>
      <c r="F15" s="36"/>
      <c r="G15" s="36"/>
      <c r="H15" s="36"/>
      <c r="I15"/>
      <c r="J15" s="32"/>
      <c r="K15" s="117"/>
      <c r="L15" s="150"/>
      <c r="M15" s="150"/>
      <c r="N15" s="150"/>
      <c r="O15" s="150"/>
      <c r="P15" s="150"/>
      <c r="Q15" s="150"/>
      <c r="R15" s="150"/>
    </row>
    <row r="16" spans="2:18" ht="15" customHeight="1" x14ac:dyDescent="0.25">
      <c r="B16" s="36"/>
      <c r="C16" s="36"/>
      <c r="D16" s="36"/>
      <c r="E16" s="36"/>
      <c r="F16" s="36"/>
      <c r="G16" s="36"/>
      <c r="H16" s="36"/>
      <c r="I16"/>
      <c r="J16" s="32"/>
      <c r="K16" s="117"/>
      <c r="L16" s="150"/>
      <c r="M16" s="150"/>
      <c r="N16" s="150"/>
      <c r="O16" s="150"/>
      <c r="P16" s="150"/>
      <c r="Q16" s="150"/>
      <c r="R16" s="150"/>
    </row>
    <row r="17" spans="2:18" x14ac:dyDescent="0.25">
      <c r="B17" s="36"/>
      <c r="C17" s="36"/>
      <c r="D17" s="36"/>
      <c r="E17" s="36"/>
      <c r="F17" s="36"/>
      <c r="G17" s="36"/>
      <c r="H17" s="36"/>
      <c r="I17"/>
      <c r="J17" s="234"/>
      <c r="K17" s="234"/>
      <c r="L17" s="31"/>
      <c r="M17" s="31"/>
      <c r="N17" s="31"/>
      <c r="O17" s="31"/>
      <c r="P17" s="227"/>
      <c r="Q17" s="227"/>
      <c r="R17" s="227"/>
    </row>
    <row r="18" spans="2:18" ht="15" customHeight="1" x14ac:dyDescent="0.25">
      <c r="B18" s="36"/>
      <c r="C18" s="36"/>
      <c r="D18" s="36"/>
      <c r="E18" s="36"/>
      <c r="F18" s="36"/>
      <c r="G18" s="36"/>
      <c r="H18" s="36"/>
      <c r="I18"/>
      <c r="J18" s="235"/>
      <c r="K18" s="235"/>
      <c r="L18" s="220"/>
      <c r="M18" s="220" t="s">
        <v>38</v>
      </c>
      <c r="N18" s="220" t="s">
        <v>39</v>
      </c>
      <c r="O18" s="220" t="s">
        <v>40</v>
      </c>
      <c r="P18" s="220" t="s">
        <v>41</v>
      </c>
      <c r="Q18" s="228"/>
      <c r="R18" s="228"/>
    </row>
    <row r="19" spans="2:18" x14ac:dyDescent="0.25">
      <c r="B19" s="36"/>
      <c r="C19" s="36"/>
      <c r="D19" s="36"/>
      <c r="E19" s="36"/>
      <c r="F19" s="36"/>
      <c r="G19" s="36"/>
      <c r="H19" s="36"/>
      <c r="I19"/>
      <c r="J19" s="220" t="str">
        <f>+B4</f>
        <v>Gestiona el espacio del aula para favorecer el aprendizaje y bienestar de los niños y las niñas.</v>
      </c>
      <c r="K19" s="228" t="str">
        <f>+C4</f>
        <v>Urbano</v>
      </c>
      <c r="L19" s="236">
        <f>R19-SUM(M19:Q19)</f>
        <v>0.16999999999999993</v>
      </c>
      <c r="M19" s="237">
        <f t="shared" ref="M19:P22" si="1">D4/$H4</f>
        <v>7.9545454545454544E-2</v>
      </c>
      <c r="N19" s="237">
        <f t="shared" si="1"/>
        <v>0.25</v>
      </c>
      <c r="O19" s="237">
        <f t="shared" si="1"/>
        <v>0.4621212121212121</v>
      </c>
      <c r="P19" s="237">
        <f t="shared" si="1"/>
        <v>0.20833333333333334</v>
      </c>
      <c r="Q19" s="231">
        <v>0.13000000000000006</v>
      </c>
      <c r="R19" s="231">
        <v>1.3</v>
      </c>
    </row>
    <row r="20" spans="2:18" ht="15" customHeight="1" x14ac:dyDescent="0.25">
      <c r="B20" s="36"/>
      <c r="C20" s="36"/>
      <c r="D20" s="36"/>
      <c r="E20" s="36"/>
      <c r="F20" s="36"/>
      <c r="G20" s="36"/>
      <c r="H20" s="36"/>
      <c r="I20"/>
      <c r="J20" s="228"/>
      <c r="K20" s="228" t="str">
        <f t="shared" ref="K20:K22" si="2">+C5</f>
        <v>Rural</v>
      </c>
      <c r="L20" s="236">
        <f t="shared" ref="L20:L22" si="3">R20-SUM(M20:Q20)</f>
        <v>7.0000000000000062E-2</v>
      </c>
      <c r="M20" s="237">
        <f t="shared" si="1"/>
        <v>0.15246636771300448</v>
      </c>
      <c r="N20" s="237">
        <f t="shared" si="1"/>
        <v>0.27802690582959644</v>
      </c>
      <c r="O20" s="237">
        <f t="shared" si="1"/>
        <v>0.37668161434977576</v>
      </c>
      <c r="P20" s="237">
        <f t="shared" si="1"/>
        <v>0.19282511210762332</v>
      </c>
      <c r="Q20" s="231">
        <v>0.22999999999999998</v>
      </c>
      <c r="R20" s="231">
        <v>1.3</v>
      </c>
    </row>
    <row r="21" spans="2:18" ht="15" customHeight="1" x14ac:dyDescent="0.25">
      <c r="B21" s="36"/>
      <c r="C21" s="36"/>
      <c r="D21" s="36"/>
      <c r="E21" s="36"/>
      <c r="F21" s="36"/>
      <c r="G21" s="36"/>
      <c r="H21" s="36"/>
      <c r="I21"/>
      <c r="J21" s="228" t="str">
        <f>+B6</f>
        <v>Gestiona los materiales del aula para favorecer el aprendizaje y bienestar de los niños y las niñas.</v>
      </c>
      <c r="K21" s="228" t="str">
        <f t="shared" si="2"/>
        <v>Urbano</v>
      </c>
      <c r="L21" s="236">
        <f t="shared" si="3"/>
        <v>0.22700000000000009</v>
      </c>
      <c r="M21" s="237">
        <f t="shared" si="1"/>
        <v>7.1969696969696975E-2</v>
      </c>
      <c r="N21" s="237">
        <f t="shared" si="1"/>
        <v>0.20075757575757575</v>
      </c>
      <c r="O21" s="237">
        <f t="shared" si="1"/>
        <v>0.31818181818181818</v>
      </c>
      <c r="P21" s="237">
        <f t="shared" si="1"/>
        <v>0.40909090909090912</v>
      </c>
      <c r="Q21" s="231">
        <v>7.3000000000000065E-2</v>
      </c>
      <c r="R21" s="231">
        <v>1.3</v>
      </c>
    </row>
    <row r="22" spans="2:18" ht="15" customHeight="1" x14ac:dyDescent="0.25">
      <c r="B22" s="36"/>
      <c r="C22" s="36"/>
      <c r="D22" s="36"/>
      <c r="E22" s="36"/>
      <c r="F22" s="36"/>
      <c r="G22" s="36"/>
      <c r="H22" s="36"/>
      <c r="I22"/>
      <c r="J22" s="228"/>
      <c r="K22" s="228" t="str">
        <f t="shared" si="2"/>
        <v>Rural</v>
      </c>
      <c r="L22" s="236">
        <f t="shared" si="3"/>
        <v>0.16399999999999992</v>
      </c>
      <c r="M22" s="237">
        <f t="shared" si="1"/>
        <v>0.14349775784753363</v>
      </c>
      <c r="N22" s="237">
        <f t="shared" si="1"/>
        <v>0.19282511210762332</v>
      </c>
      <c r="O22" s="237">
        <f t="shared" si="1"/>
        <v>0.28251121076233182</v>
      </c>
      <c r="P22" s="237">
        <f t="shared" si="1"/>
        <v>0.3811659192825112</v>
      </c>
      <c r="Q22" s="231">
        <v>0.13600000000000007</v>
      </c>
      <c r="R22" s="231">
        <v>1.3</v>
      </c>
    </row>
    <row r="23" spans="2:18" ht="15" customHeight="1" x14ac:dyDescent="0.25">
      <c r="B23" s="36"/>
      <c r="C23" s="36"/>
      <c r="D23" s="36"/>
      <c r="E23" s="36"/>
      <c r="F23" s="36"/>
      <c r="G23" s="36"/>
      <c r="H23" s="36"/>
      <c r="I23"/>
      <c r="J23"/>
      <c r="K23"/>
      <c r="L23" s="150"/>
      <c r="M23" s="150"/>
      <c r="N23" s="150"/>
      <c r="O23" s="150"/>
      <c r="P23" s="150"/>
      <c r="Q23" s="150"/>
      <c r="R23" s="150"/>
    </row>
    <row r="24" spans="2:18" ht="15" customHeight="1" x14ac:dyDescent="0.25">
      <c r="B24" s="36"/>
      <c r="C24" s="36"/>
      <c r="D24" s="36"/>
      <c r="E24" s="36"/>
      <c r="F24" s="36"/>
      <c r="G24" s="36"/>
      <c r="H24" s="36"/>
      <c r="I24" s="3"/>
      <c r="J24"/>
      <c r="K24"/>
      <c r="L24" s="208"/>
      <c r="M24" s="160"/>
      <c r="N24" s="161"/>
      <c r="O24" s="161"/>
      <c r="P24" s="161"/>
      <c r="Q24" s="161"/>
    </row>
    <row r="25" spans="2:18" ht="15" customHeight="1" x14ac:dyDescent="0.25">
      <c r="B25" s="36"/>
      <c r="C25" s="36"/>
      <c r="D25" s="36"/>
      <c r="E25" s="36"/>
      <c r="F25" s="36"/>
      <c r="G25" s="36"/>
      <c r="H25" s="36"/>
      <c r="I25" s="3"/>
      <c r="J25" s="127"/>
      <c r="K25" s="118"/>
      <c r="L25" s="208"/>
      <c r="M25" s="160"/>
      <c r="N25" s="161"/>
      <c r="O25" s="161"/>
      <c r="P25" s="161"/>
      <c r="Q25" s="161"/>
    </row>
    <row r="26" spans="2:18" ht="15" customHeight="1" x14ac:dyDescent="0.25">
      <c r="B26" s="36"/>
      <c r="C26" s="36"/>
      <c r="D26" s="36"/>
      <c r="E26" s="36"/>
      <c r="F26" s="36"/>
      <c r="G26" s="36"/>
      <c r="H26" s="36"/>
      <c r="I26" s="3"/>
      <c r="J26" s="127"/>
      <c r="K26" s="118"/>
      <c r="L26" s="208"/>
      <c r="M26" s="160"/>
      <c r="N26" s="161"/>
      <c r="O26" s="161"/>
      <c r="P26" s="161"/>
      <c r="Q26" s="161"/>
    </row>
    <row r="27" spans="2:18" x14ac:dyDescent="0.25">
      <c r="B27" s="36"/>
      <c r="C27" s="36"/>
      <c r="D27" s="36"/>
      <c r="E27" s="36"/>
      <c r="F27" s="36"/>
      <c r="G27" s="36"/>
      <c r="H27" s="36"/>
      <c r="I27" s="3"/>
      <c r="J27" s="127"/>
      <c r="K27" s="118"/>
      <c r="L27" s="208"/>
      <c r="M27" s="160"/>
      <c r="N27" s="161"/>
      <c r="O27" s="161"/>
      <c r="P27" s="161"/>
      <c r="Q27" s="161"/>
    </row>
    <row r="28" spans="2:18" ht="15" customHeight="1" x14ac:dyDescent="0.25">
      <c r="B28" s="36"/>
      <c r="C28" s="36"/>
      <c r="D28" s="36"/>
      <c r="E28" s="36"/>
      <c r="F28" s="36"/>
      <c r="G28" s="36"/>
      <c r="H28" s="36"/>
      <c r="I28" s="3"/>
      <c r="J28" s="23"/>
      <c r="K28" s="120"/>
      <c r="L28" s="151"/>
      <c r="M28" s="151"/>
      <c r="N28" s="151"/>
      <c r="O28" s="151"/>
      <c r="P28" s="151"/>
      <c r="Q28" s="151"/>
    </row>
    <row r="29" spans="2:18" x14ac:dyDescent="0.25">
      <c r="B29" s="36"/>
      <c r="C29" s="36"/>
      <c r="D29" s="36"/>
      <c r="E29" s="36"/>
      <c r="F29" s="36"/>
      <c r="G29" s="36"/>
      <c r="H29" s="36"/>
      <c r="I29" s="3"/>
      <c r="J29" s="23"/>
      <c r="K29" s="120"/>
    </row>
    <row r="30" spans="2:18" ht="15" customHeight="1" x14ac:dyDescent="0.25">
      <c r="B30" s="36"/>
      <c r="C30" s="36"/>
      <c r="D30" s="36"/>
      <c r="E30" s="36"/>
      <c r="F30" s="36"/>
      <c r="G30" s="36"/>
      <c r="H30" s="36"/>
      <c r="I30" s="3"/>
      <c r="J30" s="3"/>
    </row>
    <row r="31" spans="2:18" ht="15" customHeight="1" x14ac:dyDescent="0.25">
      <c r="B31" s="36"/>
      <c r="C31" s="36"/>
      <c r="D31" s="36"/>
      <c r="E31" s="36"/>
      <c r="F31" s="36"/>
      <c r="G31" s="36"/>
      <c r="H31" s="36"/>
      <c r="I31" s="3"/>
      <c r="J31" s="3"/>
    </row>
    <row r="32" spans="2:18" ht="15" customHeight="1" x14ac:dyDescent="0.25">
      <c r="B32" s="36"/>
      <c r="C32" s="36"/>
      <c r="D32" s="36"/>
      <c r="E32" s="36"/>
      <c r="F32" s="36"/>
      <c r="G32" s="36"/>
      <c r="H32" s="36"/>
      <c r="I32" s="3"/>
      <c r="J32" s="3"/>
    </row>
    <row r="33" spans="2:13" ht="15" customHeight="1" x14ac:dyDescent="0.25">
      <c r="B33" s="36"/>
      <c r="C33" s="36"/>
      <c r="D33" s="36"/>
      <c r="E33" s="36"/>
      <c r="F33" s="36"/>
      <c r="G33" s="36"/>
      <c r="H33" s="36"/>
      <c r="I33" s="3"/>
      <c r="J33" s="3"/>
    </row>
    <row r="34" spans="2:13" ht="15" customHeight="1" x14ac:dyDescent="0.25">
      <c r="B34" s="36"/>
      <c r="C34" s="36"/>
      <c r="D34" s="36"/>
      <c r="E34" s="36"/>
      <c r="F34" s="36"/>
      <c r="G34" s="36"/>
      <c r="H34" s="36"/>
      <c r="I34" s="3"/>
      <c r="J34" s="3"/>
    </row>
    <row r="35" spans="2:13" ht="15" customHeight="1" x14ac:dyDescent="0.25">
      <c r="B35" s="36"/>
      <c r="C35" s="36"/>
      <c r="D35" s="36"/>
      <c r="E35" s="36"/>
      <c r="F35" s="36"/>
      <c r="G35" s="36"/>
      <c r="H35" s="36"/>
      <c r="I35" s="3"/>
      <c r="J35" s="3"/>
    </row>
    <row r="36" spans="2:13" ht="15" customHeight="1" x14ac:dyDescent="0.25">
      <c r="B36" s="36"/>
      <c r="C36" s="36"/>
      <c r="D36" s="36"/>
      <c r="E36" s="36"/>
      <c r="F36" s="36"/>
      <c r="G36" s="36"/>
      <c r="H36" s="36"/>
      <c r="I36" s="3"/>
      <c r="J36" s="3"/>
    </row>
    <row r="37" spans="2:13" ht="15" customHeight="1" x14ac:dyDescent="0.25">
      <c r="B37" s="36"/>
      <c r="C37" s="36"/>
      <c r="D37" s="36"/>
      <c r="E37" s="36"/>
      <c r="F37" s="36"/>
      <c r="G37" s="36"/>
      <c r="H37" s="36"/>
      <c r="I37" s="3"/>
      <c r="J37" s="3"/>
    </row>
    <row r="38" spans="2:13" ht="24.95" customHeight="1" x14ac:dyDescent="0.25">
      <c r="B38" s="203" t="s">
        <v>158</v>
      </c>
      <c r="C38" s="203"/>
      <c r="D38" s="203"/>
      <c r="E38" s="203"/>
      <c r="F38" s="203"/>
      <c r="G38" s="203"/>
      <c r="H38" s="171"/>
      <c r="I38" s="3"/>
      <c r="J38" s="3"/>
    </row>
    <row r="39" spans="2:13" ht="12" customHeight="1" x14ac:dyDescent="0.25">
      <c r="B39" s="39" t="s">
        <v>147</v>
      </c>
      <c r="C39" s="60"/>
      <c r="D39" s="60"/>
      <c r="E39" s="60"/>
      <c r="F39" s="60"/>
      <c r="G39" s="60"/>
      <c r="H39" s="60"/>
      <c r="I39" s="3"/>
      <c r="J39" s="57"/>
    </row>
    <row r="40" spans="2:13" ht="12" customHeight="1" x14ac:dyDescent="0.25">
      <c r="B40" s="39" t="s">
        <v>102</v>
      </c>
      <c r="C40" s="48"/>
      <c r="D40" s="48"/>
      <c r="E40" s="48"/>
      <c r="F40" s="48"/>
      <c r="G40" s="48"/>
      <c r="H40" s="48"/>
      <c r="I40" s="3"/>
      <c r="J40" s="14"/>
      <c r="K40" s="108"/>
      <c r="L40" s="151"/>
      <c r="M40" s="151"/>
    </row>
  </sheetData>
  <sheetProtection algorithmName="SHA-512" hashValue="hxaOVL8sovkKLBZwNaK5GGmN9KIy41C6mJy4lpQg44UP0ZjMwBacrAeo9Na6Eg+Am0J4LwXFq77/IlPhT9WUyQ==" saltValue="KzxXZeG6p7cUYjpEZbp0nQ==" spinCount="100000" sheet="1" objects="1" scenarios="1"/>
  <mergeCells count="6">
    <mergeCell ref="B38:G38"/>
    <mergeCell ref="B4:B5"/>
    <mergeCell ref="B6:B7"/>
    <mergeCell ref="L24:L25"/>
    <mergeCell ref="L26:L27"/>
    <mergeCell ref="B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ANTONIO WILFREDO AYESTAS YSIQUE</cp:lastModifiedBy>
  <cp:lastPrinted>2021-10-07T15:26:54Z</cp:lastPrinted>
  <dcterms:created xsi:type="dcterms:W3CDTF">2018-12-03T15:41:57Z</dcterms:created>
  <dcterms:modified xsi:type="dcterms:W3CDTF">2021-10-07T16:00:41Z</dcterms:modified>
</cp:coreProperties>
</file>