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ANALISIS Y DIFUSION\000_ Evaluacion en Cifras CPM\Evaluacion en cifras_web\"/>
    </mc:Choice>
  </mc:AlternateContent>
  <bookViews>
    <workbookView xWindow="0" yWindow="0" windowWidth="28485" windowHeight="4515" tabRatio="987"/>
  </bookViews>
  <sheets>
    <sheet name="Tabla 1." sheetId="9" r:id="rId1"/>
    <sheet name="Tabla 2." sheetId="27" r:id="rId2"/>
    <sheet name="Tabla 3." sheetId="3" r:id="rId3"/>
    <sheet name="Tabla 4." sheetId="22" r:id="rId4"/>
    <sheet name="Tabla 5." sheetId="25" r:id="rId5"/>
    <sheet name="Tabla 6. " sheetId="24" r:id="rId6"/>
    <sheet name="Tabla 7." sheetId="26" r:id="rId7"/>
  </sheets>
  <calcPr calcId="152511"/>
</workbook>
</file>

<file path=xl/calcChain.xml><?xml version="1.0" encoding="utf-8"?>
<calcChain xmlns="http://schemas.openxmlformats.org/spreadsheetml/2006/main">
  <c r="I28" i="3" l="1"/>
  <c r="C11" i="26" l="1"/>
  <c r="C10" i="24"/>
  <c r="D17" i="25" l="1"/>
  <c r="D18" i="25"/>
  <c r="D19" i="25"/>
  <c r="D20" i="25"/>
  <c r="D21" i="25"/>
  <c r="D22" i="25"/>
  <c r="D15" i="22"/>
  <c r="D16" i="22"/>
  <c r="D17" i="22"/>
  <c r="D18" i="22"/>
  <c r="D19" i="22"/>
  <c r="D23" i="25" l="1"/>
  <c r="D20" i="22"/>
  <c r="H6" i="3" l="1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L7" i="9" l="1"/>
  <c r="L8" i="9"/>
  <c r="L9" i="9"/>
  <c r="L10" i="9"/>
  <c r="L6" i="9"/>
  <c r="H11" i="9"/>
  <c r="L7" i="27"/>
  <c r="L8" i="27"/>
  <c r="L9" i="27"/>
  <c r="L10" i="27"/>
  <c r="L11" i="27"/>
  <c r="L6" i="27"/>
  <c r="H12" i="27"/>
  <c r="J7" i="27"/>
  <c r="J8" i="27"/>
  <c r="J9" i="27"/>
  <c r="J10" i="27"/>
  <c r="J11" i="27"/>
  <c r="J6" i="27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9" i="3"/>
  <c r="I30" i="3"/>
  <c r="I31" i="3"/>
  <c r="I6" i="3"/>
  <c r="K7" i="27"/>
  <c r="K8" i="27"/>
  <c r="K9" i="27"/>
  <c r="K10" i="27"/>
  <c r="K11" i="27"/>
  <c r="K6" i="27"/>
  <c r="J10" i="9" l="1"/>
  <c r="J9" i="9"/>
  <c r="J8" i="9"/>
  <c r="J7" i="9"/>
  <c r="J6" i="9"/>
  <c r="I11" i="27" l="1"/>
  <c r="G12" i="27"/>
  <c r="L12" i="27" s="1"/>
  <c r="F12" i="27"/>
  <c r="E12" i="27"/>
  <c r="D12" i="27"/>
  <c r="C12" i="27"/>
  <c r="I10" i="27"/>
  <c r="I9" i="27"/>
  <c r="I8" i="27"/>
  <c r="I7" i="27"/>
  <c r="I6" i="27"/>
  <c r="J12" i="27" l="1"/>
  <c r="I12" i="27"/>
  <c r="K12" i="27"/>
  <c r="G32" i="3"/>
  <c r="F32" i="3"/>
  <c r="E32" i="3"/>
  <c r="D32" i="3"/>
  <c r="C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G11" i="9"/>
  <c r="L11" i="9" s="1"/>
  <c r="F11" i="9"/>
  <c r="E11" i="9"/>
  <c r="D11" i="9"/>
  <c r="C11" i="9"/>
  <c r="K10" i="9"/>
  <c r="I10" i="9"/>
  <c r="K9" i="9"/>
  <c r="I9" i="9"/>
  <c r="K8" i="9"/>
  <c r="I8" i="9"/>
  <c r="K7" i="9"/>
  <c r="I7" i="9"/>
  <c r="K6" i="9"/>
  <c r="I6" i="9"/>
  <c r="I32" i="3" l="1"/>
  <c r="J32" i="3"/>
  <c r="H32" i="3"/>
  <c r="J11" i="9"/>
  <c r="K11" i="9"/>
  <c r="I11" i="9"/>
</calcChain>
</file>

<file path=xl/sharedStrings.xml><?xml version="1.0" encoding="utf-8"?>
<sst xmlns="http://schemas.openxmlformats.org/spreadsheetml/2006/main" count="222" uniqueCount="111">
  <si>
    <t>Total</t>
  </si>
  <si>
    <t>Amazonas</t>
  </si>
  <si>
    <t>Áncash</t>
  </si>
  <si>
    <t>Apurímac</t>
  </si>
  <si>
    <t>Arequipa</t>
  </si>
  <si>
    <t>Ayacucho</t>
  </si>
  <si>
    <t>Cajamarca</t>
  </si>
  <si>
    <t>Callao</t>
  </si>
  <si>
    <t>Cusco</t>
  </si>
  <si>
    <t>Huancavelica</t>
  </si>
  <si>
    <t>Huánuco</t>
  </si>
  <si>
    <t>Ica</t>
  </si>
  <si>
    <t>Junín</t>
  </si>
  <si>
    <t>La Libertad</t>
  </si>
  <si>
    <t>Lambayeque</t>
  </si>
  <si>
    <t>Lima Metropolitana</t>
  </si>
  <si>
    <t>Lima Provincia</t>
  </si>
  <si>
    <t>Loreto</t>
  </si>
  <si>
    <t>Madre de Dios</t>
  </si>
  <si>
    <t>Moquegua</t>
  </si>
  <si>
    <t>Pasco</t>
  </si>
  <si>
    <t>Piura</t>
  </si>
  <si>
    <t>Puno</t>
  </si>
  <si>
    <t>San Martín</t>
  </si>
  <si>
    <t xml:space="preserve">Tacna </t>
  </si>
  <si>
    <t>Tumbes</t>
  </si>
  <si>
    <t>Ucayali</t>
  </si>
  <si>
    <t>Condición</t>
  </si>
  <si>
    <t>EBA</t>
  </si>
  <si>
    <t>EBE</t>
  </si>
  <si>
    <t>No clasificados</t>
  </si>
  <si>
    <t>EBR Inicial</t>
  </si>
  <si>
    <t>EBR Primaria</t>
  </si>
  <si>
    <t>EBR Secundaria</t>
  </si>
  <si>
    <t>Segunda</t>
  </si>
  <si>
    <t>Tercera</t>
  </si>
  <si>
    <t>Cuarta</t>
  </si>
  <si>
    <t>Quinta</t>
  </si>
  <si>
    <t>Sexta</t>
  </si>
  <si>
    <t>Séptima</t>
  </si>
  <si>
    <t>Escala que ascendió</t>
  </si>
  <si>
    <t>Escala a la que postula</t>
  </si>
  <si>
    <t>Modalidad y nivel educativo</t>
  </si>
  <si>
    <t>Total nacional</t>
  </si>
  <si>
    <t>Tabla 1.</t>
  </si>
  <si>
    <t xml:space="preserve">Tabla 2. </t>
  </si>
  <si>
    <t xml:space="preserve">Tabla 3. </t>
  </si>
  <si>
    <t>Tabla 4.</t>
  </si>
  <si>
    <t>Porcentaje de acierto promedio en la Prueba Única Nacional, según condición, modalidad y nivel educativo</t>
  </si>
  <si>
    <t>Tabla 5.</t>
  </si>
  <si>
    <t>Porcentaje de acierto promedio en la Prueba Única Nacional, según condición y escala a la que postula</t>
  </si>
  <si>
    <t xml:space="preserve">Tabla 7. </t>
  </si>
  <si>
    <t>Puntaje promedio en la Prueba Única Nacional, la Evaluación de Trayectoria y el Puntaje Final de los ganadores de una vacante de ascenso, según escala que ascendió</t>
  </si>
  <si>
    <t xml:space="preserve">Tabla 6. </t>
  </si>
  <si>
    <t>Puntaje promedio en la Prueba Única Nacional, la Evaluación de Trayectoria y el puntaje final de los ganadores de una vacante de ascenso, según modalidad y nivel educativo</t>
  </si>
  <si>
    <r>
      <t>Límite superior</t>
    </r>
    <r>
      <rPr>
        <b/>
        <vertAlign val="superscript"/>
        <sz val="11"/>
        <color theme="0"/>
        <rFont val="Calibri"/>
        <family val="2"/>
        <charset val="1"/>
        <scheme val="minor"/>
      </rPr>
      <t>6</t>
    </r>
  </si>
  <si>
    <t xml:space="preserve"> </t>
  </si>
  <si>
    <t>4/ Postulantes que cumplieron los requisitos establecidos en la norma técnica del concurso</t>
  </si>
  <si>
    <t>Cantidad de postulantes</t>
  </si>
  <si>
    <t>Clasificados / evaluados</t>
  </si>
  <si>
    <t>Ganadores / evaluados</t>
  </si>
  <si>
    <t>Ganadores / Cumplen requisitos</t>
  </si>
  <si>
    <t>Ganadores / Metas</t>
  </si>
  <si>
    <t>Porcentaje</t>
  </si>
  <si>
    <r>
      <rPr>
        <b/>
        <sz val="8"/>
        <color rgb="FF4B4B4B"/>
        <rFont val="Calibri"/>
        <family val="2"/>
      </rPr>
      <t xml:space="preserve">Fuente: </t>
    </r>
    <r>
      <rPr>
        <sz val="8"/>
        <color rgb="FF4B4B4B"/>
        <rFont val="Calibri"/>
        <family val="2"/>
      </rPr>
      <t>MINEDU-DIGEDD-DIED, Concurso Público para el Ascenso de Escala de los Profesores de Educación Básica, 2019</t>
    </r>
  </si>
  <si>
    <t>1/ Inscritos: cantidad de postulantes inscritos en el concurso</t>
  </si>
  <si>
    <t>2/ Evaluados: cantidad de postulantes que fueron evaluados en la Prueba Única Nacional</t>
  </si>
  <si>
    <t>5/ Ganadores: cantidad de postulantes que ganaron una vacante de ascenso de escala magisterial</t>
  </si>
  <si>
    <t>Cantidad de metas de ascenso</t>
  </si>
  <si>
    <r>
      <t xml:space="preserve">Inscritos </t>
    </r>
    <r>
      <rPr>
        <b/>
        <vertAlign val="superscript"/>
        <sz val="9"/>
        <color theme="0"/>
        <rFont val="Calibri"/>
        <family val="2"/>
        <scheme val="minor"/>
      </rPr>
      <t>1</t>
    </r>
  </si>
  <si>
    <r>
      <t xml:space="preserve">Evaluados </t>
    </r>
    <r>
      <rPr>
        <b/>
        <vertAlign val="superscript"/>
        <sz val="9"/>
        <color theme="0"/>
        <rFont val="Calibri"/>
        <family val="2"/>
        <scheme val="minor"/>
      </rPr>
      <t>2</t>
    </r>
  </si>
  <si>
    <r>
      <t xml:space="preserve">Clasificados </t>
    </r>
    <r>
      <rPr>
        <b/>
        <vertAlign val="superscript"/>
        <sz val="9"/>
        <color theme="0"/>
        <rFont val="Calibri"/>
        <family val="2"/>
        <scheme val="minor"/>
      </rPr>
      <t>3</t>
    </r>
  </si>
  <si>
    <r>
      <t xml:space="preserve">Que cumplen requisitos </t>
    </r>
    <r>
      <rPr>
        <b/>
        <vertAlign val="superscript"/>
        <sz val="9"/>
        <color theme="0"/>
        <rFont val="Calibri"/>
        <family val="2"/>
        <scheme val="minor"/>
      </rPr>
      <t>4</t>
    </r>
  </si>
  <si>
    <r>
      <t xml:space="preserve">Ganadores de una vacante de ascenso </t>
    </r>
    <r>
      <rPr>
        <b/>
        <vertAlign val="superscript"/>
        <sz val="9"/>
        <color theme="0"/>
        <rFont val="Calibri"/>
        <family val="2"/>
        <scheme val="minor"/>
      </rPr>
      <t>5</t>
    </r>
  </si>
  <si>
    <t>Resumen del Concurso Público para el Ascenso de Escala de los Profesores de Educación Básica, según modalidad y nivel educativo</t>
  </si>
  <si>
    <t>Resumen del Concurso Público para el Ascenso de Escala de los profesores de Educación Básica, según escala a la que postula</t>
  </si>
  <si>
    <t>Resumen del Concurso Público para el Ascenso de Escala de los profesores de Educación Básica, según región</t>
  </si>
  <si>
    <r>
      <t xml:space="preserve">Porcentaje de acierto promedio </t>
    </r>
    <r>
      <rPr>
        <b/>
        <vertAlign val="superscript"/>
        <sz val="11"/>
        <color theme="0"/>
        <rFont val="Calibri"/>
        <family val="2"/>
        <charset val="1"/>
        <scheme val="minor"/>
      </rPr>
      <t>2</t>
    </r>
  </si>
  <si>
    <r>
      <t xml:space="preserve">Límite inferior </t>
    </r>
    <r>
      <rPr>
        <b/>
        <vertAlign val="superscript"/>
        <sz val="11"/>
        <color theme="0"/>
        <rFont val="Calibri"/>
        <family val="2"/>
        <charset val="1"/>
        <scheme val="minor"/>
      </rPr>
      <t>3</t>
    </r>
  </si>
  <si>
    <r>
      <t xml:space="preserve">Límite superior </t>
    </r>
    <r>
      <rPr>
        <b/>
        <vertAlign val="superscript"/>
        <sz val="11"/>
        <color theme="0"/>
        <rFont val="Calibri"/>
        <family val="2"/>
        <charset val="1"/>
        <scheme val="minor"/>
      </rPr>
      <t>4</t>
    </r>
  </si>
  <si>
    <r>
      <t xml:space="preserve">Clasificados </t>
    </r>
    <r>
      <rPr>
        <b/>
        <vertAlign val="superscript"/>
        <sz val="11"/>
        <color theme="0"/>
        <rFont val="Calibri"/>
        <family val="2"/>
        <scheme val="minor"/>
      </rPr>
      <t>5</t>
    </r>
  </si>
  <si>
    <r>
      <t xml:space="preserve">Cantidad de postulantes evaluados </t>
    </r>
    <r>
      <rPr>
        <b/>
        <vertAlign val="superscript"/>
        <sz val="9"/>
        <color theme="0"/>
        <rFont val="Calibri"/>
        <family val="2"/>
        <scheme val="minor"/>
      </rPr>
      <t>1</t>
    </r>
  </si>
  <si>
    <r>
      <t xml:space="preserve">Clasificados </t>
    </r>
    <r>
      <rPr>
        <b/>
        <vertAlign val="superscript"/>
        <sz val="11"/>
        <color theme="0"/>
        <rFont val="Calibri"/>
        <family val="2"/>
        <charset val="1"/>
        <scheme val="minor"/>
      </rPr>
      <t>5</t>
    </r>
  </si>
  <si>
    <r>
      <t xml:space="preserve">Cantidad de postulantes evaluados </t>
    </r>
    <r>
      <rPr>
        <b/>
        <vertAlign val="superscript"/>
        <sz val="11"/>
        <color theme="0"/>
        <rFont val="Calibri"/>
        <family val="2"/>
        <scheme val="minor"/>
      </rPr>
      <t>1</t>
    </r>
  </si>
  <si>
    <t>5/ Clasificados: cantidad de postulantes que superaron los puntajes mínimos establecidos en la Prueba Única Nacional, según modalidad y nivel educativo</t>
  </si>
  <si>
    <t>4/ Postulantes que cumplieron los requisitos establecidos en la Norma Técnica del concurso</t>
  </si>
  <si>
    <t>1/ Región donde el postulante es titular</t>
  </si>
  <si>
    <t>2/ Inscritos: cantidad de postulantes inscritos en el concurso</t>
  </si>
  <si>
    <t>3/ Evaluados: cantidad de postulantes que fueron evaluados en la Prueba Única Nacional</t>
  </si>
  <si>
    <t>4/ Clasificados: cantidad de postulantes que superaron los puntajes mínimos establecidos en la Prueba Única Nacional para cada escala a la que se postula (Segunda escala: 54 puntos; Tercera escala: 57 puntos; Cuarta escala: 60 puntos; Quinta escala: 63 puntos; Sexta escala: 66 puntos y Séptima escala: 69 puntos)</t>
  </si>
  <si>
    <t>5/ Postulantes que cumplieron los requisitos establecidos en la Norma Técnica del concurso</t>
  </si>
  <si>
    <t>6/ Ganadores: cantidad de postulantes que ganaron una vacante de ascenso de escala magisterial</t>
  </si>
  <si>
    <t>1/ Cantidad de postulantes evaluados: número de postulantes que rindieron la Prueba Única Nacional</t>
  </si>
  <si>
    <t>3/ Límite inferior: límite inferior del intervalo de confianza, al 95% en que se ubica el porcentaje de acierto promedio obtenido por los postulantes en la Prueba Única Nacional</t>
  </si>
  <si>
    <t>4/ Límite superior: límite superior del intervalo de confianza, al 95% en que se ubica el porcentaje de acierto promedio obtenido por los postulantes en la Prueba Única Nacional</t>
  </si>
  <si>
    <t>5/ Clasificados: número de postulantes que superaron los puntajes mínimos establecidos en la Prueba Única Nacional para cada escala a la que se postula (Segunda escala: 54 puntos; Tercera escala: 57 puntos; Cuarta escala: 60 puntos; Quinta escala: 63 puntos; Sexta escala: 66 puntos y Séptima escala: 69 puntos)</t>
  </si>
  <si>
    <t>3/ Clasificados: cantidad de postulantes que superaron los puntajes mínimos establecidos en la Prueba Única Nacional para cada escala a la que se postula (Segunda escala: 54 puntos; Tercera escala: 57 puntos; Cuarta escala: 60 puntos; Quinta escala: 63 puntos; Sexta escala: 66 puntos y Séptima escala: 69 puntos)</t>
  </si>
  <si>
    <t>1/ Ganadores: cantidad de postulantes que ganaron una vacante de ascenso de escala magisterial</t>
  </si>
  <si>
    <t>5/ Límite inferior: límite inferior del intervalo de confianza, al 95% en que se ubica el puntaje promedio obtenido por los postulantes en el puntaje final</t>
  </si>
  <si>
    <t>6/ Límite superior: límite superior del intervalo de confianza, al 95% en que se ubica el puntaje promedio obtenido por los postulantes en el puntaje final</t>
  </si>
  <si>
    <t>2/ Porcentaje de acierto promedio: promedio del número de preguntas respondidas correctamente entre el número total de preguntas de la Prueba Única Nacional</t>
  </si>
  <si>
    <t>2/ Puntaje promedio PUN: puntaje promedio en la Prueba Única Nacional (este instrumento tuvo un puntaje máximo de 90 puntos</t>
  </si>
  <si>
    <t>3/ Puntaje promedio Trayectoria: puntaje promedio en la Evaluación de Trayectoria (este instrumento tuvo un puntaje máximo de 50 puntos)</t>
  </si>
  <si>
    <t>4/ Puntaje promedio final: puntaje promedio del puntaje final (este puntaje se calcula como la suma de los puntajes en la Prueba Única Nacional, la Evaluación de Trayectoria y la Bonificación por Discapacidad, esta última solo en los casos que corresponda)</t>
  </si>
  <si>
    <r>
      <t xml:space="preserve">Puntaje promedio PUN </t>
    </r>
    <r>
      <rPr>
        <b/>
        <vertAlign val="superscript"/>
        <sz val="11"/>
        <color theme="0"/>
        <rFont val="Calibri"/>
        <family val="2"/>
        <charset val="1"/>
        <scheme val="minor"/>
      </rPr>
      <t>2</t>
    </r>
  </si>
  <si>
    <r>
      <t xml:space="preserve">N° de postulantes ganadores de una vacante de ascenso </t>
    </r>
    <r>
      <rPr>
        <b/>
        <vertAlign val="superscript"/>
        <sz val="11"/>
        <color theme="0"/>
        <rFont val="Calibri"/>
        <family val="2"/>
        <charset val="1"/>
        <scheme val="minor"/>
      </rPr>
      <t>1</t>
    </r>
  </si>
  <si>
    <r>
      <t xml:space="preserve">Puntaje promedio Trayectoria </t>
    </r>
    <r>
      <rPr>
        <b/>
        <vertAlign val="superscript"/>
        <sz val="11"/>
        <color theme="0"/>
        <rFont val="Calibri"/>
        <family val="2"/>
        <charset val="1"/>
        <scheme val="minor"/>
      </rPr>
      <t>3</t>
    </r>
  </si>
  <si>
    <r>
      <t xml:space="preserve">Puntaje promedio final </t>
    </r>
    <r>
      <rPr>
        <b/>
        <vertAlign val="superscript"/>
        <sz val="11"/>
        <color theme="0"/>
        <rFont val="Calibri"/>
        <family val="2"/>
        <charset val="1"/>
        <scheme val="minor"/>
      </rPr>
      <t>4</t>
    </r>
  </si>
  <si>
    <r>
      <t xml:space="preserve">Límite inferior </t>
    </r>
    <r>
      <rPr>
        <b/>
        <vertAlign val="superscript"/>
        <sz val="11"/>
        <color theme="0"/>
        <rFont val="Calibri"/>
        <family val="2"/>
        <charset val="1"/>
        <scheme val="minor"/>
      </rPr>
      <t>5</t>
    </r>
  </si>
  <si>
    <r>
      <t xml:space="preserve">Límite superior </t>
    </r>
    <r>
      <rPr>
        <b/>
        <vertAlign val="superscript"/>
        <sz val="11"/>
        <color theme="0"/>
        <rFont val="Calibri"/>
        <family val="2"/>
        <charset val="1"/>
        <scheme val="minor"/>
      </rPr>
      <t>6</t>
    </r>
  </si>
  <si>
    <r>
      <t xml:space="preserve">Cantidad de postulantes ganadores de una vacante de ascenso </t>
    </r>
    <r>
      <rPr>
        <b/>
        <vertAlign val="superscript"/>
        <sz val="11"/>
        <color theme="0"/>
        <rFont val="Calibri"/>
        <family val="2"/>
        <charset val="1"/>
        <scheme val="minor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</si>
</sst>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000000"/>
    <numFmt numFmtId="166" formatCode="0.00000000"/>
  </numFmts>
  <fonts count="34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i/>
      <sz val="11"/>
      <color rgb="FF7F7F7F"/>
      <name val="Calibri"/>
      <family val="2"/>
      <scheme val="minor"/>
    </font>
    <font>
      <sz val="11"/>
      <color rgb="FF595959"/>
      <name val="Calibri"/>
      <family val="2"/>
      <scheme val="minor"/>
    </font>
    <font>
      <u/>
      <sz val="11"/>
      <color theme="10"/>
      <name val="Calibri"/>
      <family val="2"/>
      <charset val="1"/>
    </font>
    <font>
      <u/>
      <sz val="11"/>
      <color theme="11"/>
      <name val="Calibri"/>
      <family val="2"/>
      <charset val="1"/>
    </font>
    <font>
      <sz val="10"/>
      <name val="Arial"/>
      <family val="2"/>
    </font>
    <font>
      <sz val="10"/>
      <color rgb="FF000000"/>
      <name val="Calibri"/>
      <family val="2"/>
      <charset val="1"/>
    </font>
    <font>
      <i/>
      <sz val="10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0"/>
      <color rgb="FF4B4B4B"/>
      <name val="Calibri"/>
      <family val="2"/>
    </font>
    <font>
      <sz val="10"/>
      <color rgb="FF4B4B4B"/>
      <name val="Calibri"/>
      <family val="2"/>
    </font>
    <font>
      <b/>
      <sz val="10"/>
      <color rgb="FF000000"/>
      <name val="Calibri"/>
      <family val="2"/>
    </font>
    <font>
      <b/>
      <sz val="9"/>
      <color theme="0"/>
      <name val="Calibri"/>
      <family val="2"/>
      <charset val="1"/>
      <scheme val="minor"/>
    </font>
    <font>
      <b/>
      <vertAlign val="superscript"/>
      <sz val="11"/>
      <color theme="0"/>
      <name val="Calibri"/>
      <family val="2"/>
      <charset val="1"/>
      <scheme val="minor"/>
    </font>
    <font>
      <sz val="10"/>
      <color rgb="FF000000"/>
      <name val="Lucida Console"/>
      <family val="3"/>
    </font>
    <font>
      <b/>
      <sz val="10"/>
      <color theme="0"/>
      <name val="Calibri"/>
      <family val="2"/>
    </font>
    <font>
      <b/>
      <sz val="9"/>
      <color theme="0"/>
      <name val="Calibri"/>
      <family val="2"/>
      <charset val="1"/>
    </font>
    <font>
      <i/>
      <sz val="9"/>
      <color rgb="FF000000"/>
      <name val="Calibri"/>
      <family val="2"/>
      <charset val="1"/>
    </font>
    <font>
      <b/>
      <sz val="8"/>
      <color theme="0"/>
      <name val="Calibri"/>
      <family val="2"/>
      <charset val="1"/>
      <scheme val="minor"/>
    </font>
    <font>
      <b/>
      <vertAlign val="superscript"/>
      <sz val="9"/>
      <color theme="0"/>
      <name val="Calibri"/>
      <family val="2"/>
      <scheme val="minor"/>
    </font>
    <font>
      <sz val="10"/>
      <color rgb="FF4B4B4B"/>
      <name val="Calibri"/>
      <family val="2"/>
      <scheme val="minor"/>
    </font>
    <font>
      <b/>
      <sz val="10"/>
      <color rgb="FF4B4B4B"/>
      <name val="Calibri"/>
      <family val="2"/>
      <scheme val="minor"/>
    </font>
    <font>
      <sz val="10"/>
      <color rgb="FF4B4B4B"/>
      <name val="Calibri"/>
      <family val="2"/>
      <charset val="1"/>
    </font>
    <font>
      <i/>
      <sz val="10"/>
      <color rgb="FF4B4B4B"/>
      <name val="Calibri"/>
      <family val="2"/>
      <charset val="1"/>
    </font>
    <font>
      <sz val="8"/>
      <color rgb="FF4B4B4B"/>
      <name val="Calibri"/>
      <family val="2"/>
    </font>
    <font>
      <b/>
      <sz val="8"/>
      <color rgb="FF4B4B4B"/>
      <name val="Calibri"/>
      <family val="2"/>
    </font>
    <font>
      <sz val="8"/>
      <color rgb="FF4B4B4B"/>
      <name val="Calibri"/>
      <family val="2"/>
      <scheme val="minor"/>
    </font>
    <font>
      <b/>
      <vertAlign val="superscript"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427F76"/>
        <bgColor indexed="64"/>
      </patternFill>
    </fill>
    <fill>
      <patternFill patternType="solid">
        <fgColor rgb="FFEEF6F5"/>
        <bgColor indexed="64"/>
      </patternFill>
    </fill>
  </fills>
  <borders count="18">
    <border>
      <left/>
      <right/>
      <top/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E6E6E6"/>
      </left>
      <right style="thin">
        <color rgb="FFE6E6E6"/>
      </right>
      <top style="thin">
        <color rgb="FFE6E6E6"/>
      </top>
      <bottom style="thin">
        <color rgb="FFE6E6E6"/>
      </bottom>
      <diagonal/>
    </border>
    <border>
      <left/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E6E6E6"/>
      </left>
      <right/>
      <top style="thin">
        <color rgb="FFE6E6E6"/>
      </top>
      <bottom style="thin">
        <color rgb="FFE6E6E6"/>
      </bottom>
      <diagonal/>
    </border>
    <border>
      <left/>
      <right style="thin">
        <color rgb="FFE6E6E6"/>
      </right>
      <top style="thin">
        <color rgb="FFE6E6E6"/>
      </top>
      <bottom style="thin">
        <color rgb="FFE6E6E6"/>
      </bottom>
      <diagonal/>
    </border>
    <border>
      <left style="thin">
        <color rgb="FFE6E6E6"/>
      </left>
      <right/>
      <top/>
      <bottom style="thin">
        <color rgb="FFE6E6E6"/>
      </bottom>
      <diagonal/>
    </border>
    <border>
      <left style="thin">
        <color rgb="FFE6E6E6"/>
      </left>
      <right style="thin">
        <color rgb="FFE6E6E6"/>
      </right>
      <top/>
      <bottom style="thin">
        <color rgb="FFE6E6E6"/>
      </bottom>
      <diagonal/>
    </border>
    <border>
      <left/>
      <right style="thin">
        <color rgb="FFD9D9D9"/>
      </right>
      <top style="thin">
        <color rgb="FFE6E6E6"/>
      </top>
      <bottom style="thin">
        <color rgb="FFE6E6E6"/>
      </bottom>
      <diagonal/>
    </border>
    <border>
      <left style="thin">
        <color rgb="FFE6E6E6"/>
      </left>
      <right style="thin">
        <color rgb="FFE6E6E6"/>
      </right>
      <top style="thin">
        <color rgb="FFE6E6E6"/>
      </top>
      <bottom/>
      <diagonal/>
    </border>
    <border>
      <left/>
      <right style="thin">
        <color rgb="FFD9D9D9"/>
      </right>
      <top/>
      <bottom style="thin">
        <color rgb="FFE6E6E6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/>
      <diagonal/>
    </border>
    <border>
      <left/>
      <right style="thin">
        <color rgb="FFD9D9D9"/>
      </right>
      <top/>
      <bottom style="thin">
        <color rgb="FFD9D9D9"/>
      </bottom>
      <diagonal/>
    </border>
    <border>
      <left/>
      <right style="thin">
        <color rgb="FFE6E6E6"/>
      </right>
      <top/>
      <bottom style="thin">
        <color rgb="FFE6E6E6"/>
      </bottom>
      <diagonal/>
    </border>
    <border>
      <left/>
      <right style="thin">
        <color rgb="FFE6E6E6"/>
      </right>
      <top style="thin">
        <color rgb="FFE6E6E6"/>
      </top>
      <bottom/>
      <diagonal/>
    </border>
  </borders>
  <cellStyleXfs count="25">
    <xf numFmtId="0" fontId="0" fillId="0" borderId="0"/>
    <xf numFmtId="9" fontId="6" fillId="0" borderId="0" applyBorder="0" applyProtection="0"/>
    <xf numFmtId="0" fontId="6" fillId="0" borderId="0"/>
    <xf numFmtId="0" fontId="5" fillId="0" borderId="0"/>
    <xf numFmtId="0" fontId="7" fillId="0" borderId="0" applyNumberForma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</cellStyleXfs>
  <cellXfs count="85">
    <xf numFmtId="0" fontId="0" fillId="0" borderId="0" xfId="0"/>
    <xf numFmtId="0" fontId="4" fillId="0" borderId="0" xfId="5"/>
    <xf numFmtId="0" fontId="0" fillId="0" borderId="0" xfId="0"/>
    <xf numFmtId="165" fontId="4" fillId="0" borderId="0" xfId="5" applyNumberFormat="1"/>
    <xf numFmtId="166" fontId="4" fillId="0" borderId="0" xfId="5" applyNumberFormat="1"/>
    <xf numFmtId="0" fontId="11" fillId="0" borderId="0" xfId="22"/>
    <xf numFmtId="0" fontId="8" fillId="0" borderId="0" xfId="5" applyFont="1" applyAlignment="1">
      <alignment wrapText="1"/>
    </xf>
    <xf numFmtId="0" fontId="11" fillId="0" borderId="0" xfId="23"/>
    <xf numFmtId="0" fontId="11" fillId="0" borderId="0" xfId="23" applyAlignment="1"/>
    <xf numFmtId="0" fontId="11" fillId="0" borderId="0" xfId="24"/>
    <xf numFmtId="0" fontId="0" fillId="0" borderId="0" xfId="0" applyAlignment="1">
      <alignment vertical="center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2" borderId="1" xfId="4" applyFont="1" applyFill="1" applyBorder="1" applyAlignment="1">
      <alignment vertical="center"/>
    </xf>
    <xf numFmtId="0" fontId="16" fillId="0" borderId="1" xfId="4" applyFont="1" applyFill="1" applyBorder="1" applyAlignment="1">
      <alignment vertical="center"/>
    </xf>
    <xf numFmtId="0" fontId="16" fillId="0" borderId="3" xfId="4" applyFont="1" applyFill="1" applyBorder="1" applyAlignment="1">
      <alignment vertical="center"/>
    </xf>
    <xf numFmtId="0" fontId="17" fillId="0" borderId="0" xfId="0" applyFont="1"/>
    <xf numFmtId="0" fontId="4" fillId="0" borderId="0" xfId="5" applyAlignment="1">
      <alignment vertical="center"/>
    </xf>
    <xf numFmtId="0" fontId="16" fillId="0" borderId="10" xfId="4" applyFont="1" applyFill="1" applyBorder="1" applyAlignment="1">
      <alignment vertical="center"/>
    </xf>
    <xf numFmtId="0" fontId="16" fillId="0" borderId="12" xfId="4" applyFont="1" applyFill="1" applyBorder="1" applyAlignment="1">
      <alignment vertical="center"/>
    </xf>
    <xf numFmtId="0" fontId="15" fillId="2" borderId="3" xfId="4" applyFont="1" applyFill="1" applyBorder="1" applyAlignment="1">
      <alignment vertical="center"/>
    </xf>
    <xf numFmtId="0" fontId="16" fillId="0" borderId="14" xfId="4" applyFont="1" applyFill="1" applyBorder="1" applyAlignment="1">
      <alignment vertical="center"/>
    </xf>
    <xf numFmtId="0" fontId="16" fillId="0" borderId="16" xfId="4" applyFont="1" applyFill="1" applyBorder="1" applyAlignment="1">
      <alignment vertical="center"/>
    </xf>
    <xf numFmtId="0" fontId="16" fillId="0" borderId="7" xfId="4" applyFont="1" applyFill="1" applyBorder="1" applyAlignment="1">
      <alignment vertical="center"/>
    </xf>
    <xf numFmtId="0" fontId="16" fillId="0" borderId="9" xfId="4" applyFont="1" applyFill="1" applyBorder="1" applyAlignment="1">
      <alignment vertical="center"/>
    </xf>
    <xf numFmtId="0" fontId="16" fillId="0" borderId="4" xfId="4" applyFont="1" applyFill="1" applyBorder="1" applyAlignment="1">
      <alignment vertical="center"/>
    </xf>
    <xf numFmtId="0" fontId="16" fillId="0" borderId="11" xfId="4" applyFont="1" applyFill="1" applyBorder="1" applyAlignment="1">
      <alignment vertical="center"/>
    </xf>
    <xf numFmtId="0" fontId="1" fillId="0" borderId="0" xfId="5" applyFont="1"/>
    <xf numFmtId="0" fontId="20" fillId="0" borderId="0" xfId="0" applyFont="1" applyAlignment="1">
      <alignment vertical="center"/>
    </xf>
    <xf numFmtId="0" fontId="20" fillId="3" borderId="0" xfId="0" applyFont="1" applyFill="1" applyAlignment="1">
      <alignment vertical="center"/>
    </xf>
    <xf numFmtId="0" fontId="18" fillId="4" borderId="13" xfId="16" applyFont="1" applyFill="1" applyBorder="1" applyAlignment="1">
      <alignment horizontal="center" vertical="center" wrapText="1"/>
    </xf>
    <xf numFmtId="0" fontId="18" fillId="4" borderId="2" xfId="16" applyFont="1" applyFill="1" applyBorder="1" applyAlignment="1">
      <alignment horizontal="center" vertical="center" wrapText="1"/>
    </xf>
    <xf numFmtId="0" fontId="16" fillId="5" borderId="10" xfId="4" applyFont="1" applyFill="1" applyBorder="1" applyAlignment="1">
      <alignment vertical="center"/>
    </xf>
    <xf numFmtId="0" fontId="16" fillId="5" borderId="7" xfId="4" applyFont="1" applyFill="1" applyBorder="1" applyAlignment="1">
      <alignment vertical="center"/>
    </xf>
    <xf numFmtId="0" fontId="16" fillId="5" borderId="17" xfId="4" applyFont="1" applyFill="1" applyBorder="1" applyAlignment="1">
      <alignment vertical="center"/>
    </xf>
    <xf numFmtId="0" fontId="23" fillId="0" borderId="0" xfId="0" applyFont="1"/>
    <xf numFmtId="0" fontId="24" fillId="4" borderId="2" xfId="16" applyFont="1" applyFill="1" applyBorder="1" applyAlignment="1">
      <alignment horizontal="center" vertical="center" wrapText="1"/>
    </xf>
    <xf numFmtId="3" fontId="16" fillId="0" borderId="3" xfId="4" applyNumberFormat="1" applyFont="1" applyFill="1" applyBorder="1" applyAlignment="1">
      <alignment horizontal="center" vertical="center"/>
    </xf>
    <xf numFmtId="164" fontId="26" fillId="0" borderId="3" xfId="1" applyNumberFormat="1" applyFont="1" applyFill="1" applyBorder="1" applyAlignment="1">
      <alignment horizontal="center" vertical="center"/>
    </xf>
    <xf numFmtId="3" fontId="16" fillId="0" borderId="1" xfId="4" applyNumberFormat="1" applyFont="1" applyFill="1" applyBorder="1" applyAlignment="1">
      <alignment horizontal="center" vertical="center"/>
    </xf>
    <xf numFmtId="164" fontId="26" fillId="0" borderId="1" xfId="1" applyNumberFormat="1" applyFont="1" applyFill="1" applyBorder="1" applyAlignment="1">
      <alignment horizontal="center" vertical="center"/>
    </xf>
    <xf numFmtId="3" fontId="16" fillId="0" borderId="14" xfId="4" applyNumberFormat="1" applyFont="1" applyFill="1" applyBorder="1" applyAlignment="1">
      <alignment horizontal="center" vertical="center"/>
    </xf>
    <xf numFmtId="164" fontId="26" fillId="0" borderId="14" xfId="1" applyNumberFormat="1" applyFont="1" applyFill="1" applyBorder="1" applyAlignment="1">
      <alignment horizontal="center" vertical="center"/>
    </xf>
    <xf numFmtId="3" fontId="15" fillId="2" borderId="3" xfId="4" applyNumberFormat="1" applyFont="1" applyFill="1" applyBorder="1" applyAlignment="1">
      <alignment horizontal="center" vertical="center"/>
    </xf>
    <xf numFmtId="164" fontId="27" fillId="2" borderId="3" xfId="1" applyNumberFormat="1" applyFont="1" applyFill="1" applyBorder="1" applyAlignment="1">
      <alignment horizontal="center" vertical="center"/>
    </xf>
    <xf numFmtId="0" fontId="28" fillId="0" borderId="0" xfId="4" applyFont="1" applyFill="1" applyBorder="1" applyAlignment="1">
      <alignment vertical="top"/>
    </xf>
    <xf numFmtId="0" fontId="29" fillId="0" borderId="0" xfId="4" applyFont="1" applyFill="1" applyBorder="1" applyAlignment="1">
      <alignment vertical="top"/>
    </xf>
    <xf numFmtId="0" fontId="30" fillId="0" borderId="0" xfId="0" applyFont="1" applyAlignment="1"/>
    <xf numFmtId="0" fontId="30" fillId="0" borderId="0" xfId="0" applyFont="1" applyAlignment="1">
      <alignment vertical="top"/>
    </xf>
    <xf numFmtId="3" fontId="15" fillId="2" borderId="1" xfId="4" applyNumberFormat="1" applyFont="1" applyFill="1" applyBorder="1" applyAlignment="1">
      <alignment horizontal="center" vertical="center"/>
    </xf>
    <xf numFmtId="164" fontId="27" fillId="2" borderId="1" xfId="1" applyNumberFormat="1" applyFont="1" applyFill="1" applyBorder="1" applyAlignment="1">
      <alignment horizontal="center" vertical="center"/>
    </xf>
    <xf numFmtId="0" fontId="32" fillId="0" borderId="0" xfId="5" applyFont="1" applyAlignment="1"/>
    <xf numFmtId="0" fontId="32" fillId="0" borderId="0" xfId="5" applyFont="1" applyFill="1" applyAlignment="1"/>
    <xf numFmtId="3" fontId="16" fillId="5" borderId="3" xfId="4" applyNumberFormat="1" applyFont="1" applyFill="1" applyBorder="1" applyAlignment="1">
      <alignment horizontal="center" vertical="center"/>
    </xf>
    <xf numFmtId="164" fontId="26" fillId="5" borderId="1" xfId="1" applyNumberFormat="1" applyFont="1" applyFill="1" applyBorder="1" applyAlignment="1">
      <alignment horizontal="center" vertical="center"/>
    </xf>
    <xf numFmtId="3" fontId="16" fillId="5" borderId="1" xfId="4" applyNumberFormat="1" applyFont="1" applyFill="1" applyBorder="1" applyAlignment="1">
      <alignment horizontal="center" vertical="center"/>
    </xf>
    <xf numFmtId="3" fontId="15" fillId="2" borderId="5" xfId="4" applyNumberFormat="1" applyFont="1" applyFill="1" applyBorder="1" applyAlignment="1">
      <alignment horizontal="center" vertical="center"/>
    </xf>
    <xf numFmtId="3" fontId="16" fillId="0" borderId="9" xfId="4" applyNumberFormat="1" applyFont="1" applyFill="1" applyBorder="1" applyAlignment="1">
      <alignment horizontal="center" vertical="center"/>
    </xf>
    <xf numFmtId="164" fontId="26" fillId="0" borderId="9" xfId="1" applyNumberFormat="1" applyFont="1" applyFill="1" applyBorder="1" applyAlignment="1">
      <alignment horizontal="center" vertical="center"/>
    </xf>
    <xf numFmtId="3" fontId="16" fillId="0" borderId="4" xfId="4" applyNumberFormat="1" applyFont="1" applyFill="1" applyBorder="1" applyAlignment="1">
      <alignment horizontal="center" vertical="center"/>
    </xf>
    <xf numFmtId="164" fontId="26" fillId="0" borderId="4" xfId="1" applyNumberFormat="1" applyFont="1" applyFill="1" applyBorder="1" applyAlignment="1">
      <alignment horizontal="center" vertical="center"/>
    </xf>
    <xf numFmtId="3" fontId="16" fillId="5" borderId="4" xfId="4" applyNumberFormat="1" applyFont="1" applyFill="1" applyBorder="1" applyAlignment="1">
      <alignment horizontal="center" vertical="center"/>
    </xf>
    <xf numFmtId="164" fontId="26" fillId="5" borderId="4" xfId="1" applyNumberFormat="1" applyFont="1" applyFill="1" applyBorder="1" applyAlignment="1">
      <alignment horizontal="center" vertical="center"/>
    </xf>
    <xf numFmtId="3" fontId="16" fillId="5" borderId="11" xfId="4" applyNumberFormat="1" applyFont="1" applyFill="1" applyBorder="1" applyAlignment="1">
      <alignment horizontal="center" vertical="center"/>
    </xf>
    <xf numFmtId="3" fontId="15" fillId="2" borderId="15" xfId="4" applyNumberFormat="1" applyFont="1" applyFill="1" applyBorder="1" applyAlignment="1">
      <alignment horizontal="center" vertical="center"/>
    </xf>
    <xf numFmtId="4" fontId="16" fillId="0" borderId="9" xfId="4" applyNumberFormat="1" applyFont="1" applyFill="1" applyBorder="1" applyAlignment="1">
      <alignment horizontal="center" vertical="center"/>
    </xf>
    <xf numFmtId="4" fontId="16" fillId="0" borderId="4" xfId="4" applyNumberFormat="1" applyFont="1" applyFill="1" applyBorder="1" applyAlignment="1">
      <alignment horizontal="center" vertical="center"/>
    </xf>
    <xf numFmtId="3" fontId="16" fillId="0" borderId="11" xfId="4" applyNumberFormat="1" applyFont="1" applyFill="1" applyBorder="1" applyAlignment="1">
      <alignment horizontal="center" vertical="center"/>
    </xf>
    <xf numFmtId="4" fontId="16" fillId="0" borderId="11" xfId="4" applyNumberFormat="1" applyFont="1" applyFill="1" applyBorder="1" applyAlignment="1">
      <alignment horizontal="center" vertical="center"/>
    </xf>
    <xf numFmtId="4" fontId="15" fillId="2" borderId="15" xfId="4" applyNumberFormat="1" applyFont="1" applyFill="1" applyBorder="1" applyAlignment="1">
      <alignment horizontal="center" vertical="center"/>
    </xf>
    <xf numFmtId="4" fontId="16" fillId="0" borderId="3" xfId="4" applyNumberFormat="1" applyFont="1" applyFill="1" applyBorder="1" applyAlignment="1">
      <alignment horizontal="center" vertical="center"/>
    </xf>
    <xf numFmtId="4" fontId="16" fillId="0" borderId="1" xfId="4" applyNumberFormat="1" applyFont="1" applyFill="1" applyBorder="1" applyAlignment="1">
      <alignment horizontal="center" vertical="center"/>
    </xf>
    <xf numFmtId="4" fontId="16" fillId="0" borderId="14" xfId="4" applyNumberFormat="1" applyFont="1" applyFill="1" applyBorder="1" applyAlignment="1">
      <alignment horizontal="center" vertical="center"/>
    </xf>
    <xf numFmtId="0" fontId="32" fillId="0" borderId="0" xfId="5" applyFont="1" applyAlignment="1">
      <alignment wrapText="1"/>
    </xf>
    <xf numFmtId="0" fontId="18" fillId="4" borderId="2" xfId="16" applyFont="1" applyFill="1" applyBorder="1" applyAlignment="1">
      <alignment horizontal="center" vertical="center" wrapText="1"/>
    </xf>
    <xf numFmtId="0" fontId="24" fillId="4" borderId="2" xfId="16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/>
    </xf>
    <xf numFmtId="0" fontId="21" fillId="4" borderId="2" xfId="0" applyFont="1" applyFill="1" applyBorder="1" applyAlignment="1">
      <alignment horizontal="center" vertical="center"/>
    </xf>
    <xf numFmtId="0" fontId="27" fillId="2" borderId="8" xfId="9" applyFont="1" applyFill="1" applyBorder="1" applyAlignment="1">
      <alignment horizontal="center" vertical="center"/>
    </xf>
    <xf numFmtId="0" fontId="27" fillId="2" borderId="7" xfId="9" applyFont="1" applyFill="1" applyBorder="1" applyAlignment="1">
      <alignment horizontal="center" vertical="center"/>
    </xf>
    <xf numFmtId="0" fontId="18" fillId="4" borderId="8" xfId="16" applyFont="1" applyFill="1" applyBorder="1" applyAlignment="1">
      <alignment horizontal="center" vertical="center" wrapText="1"/>
    </xf>
    <xf numFmtId="0" fontId="18" fillId="4" borderId="6" xfId="16" applyFont="1" applyFill="1" applyBorder="1" applyAlignment="1">
      <alignment horizontal="center" vertical="center" wrapText="1"/>
    </xf>
    <xf numFmtId="0" fontId="27" fillId="2" borderId="16" xfId="9" applyFont="1" applyFill="1" applyBorder="1" applyAlignment="1">
      <alignment horizontal="center" vertical="center"/>
    </xf>
    <xf numFmtId="0" fontId="32" fillId="0" borderId="0" xfId="5" applyFont="1" applyAlignment="1">
      <alignment horizontal="left" wrapText="1"/>
    </xf>
  </cellXfs>
  <cellStyles count="25">
    <cellStyle name="Hipervínculo" xfId="10" builtinId="8" hidden="1"/>
    <cellStyle name="Hipervínculo" xfId="12" builtinId="8" hidden="1"/>
    <cellStyle name="Hipervínculo" xfId="14" builtinId="8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Normal" xfId="0" builtinId="0"/>
    <cellStyle name="Normal 2" xfId="3"/>
    <cellStyle name="Normal 2 2" xfId="7"/>
    <cellStyle name="Normal 2 2 2" xfId="19"/>
    <cellStyle name="Normal 2 3" xfId="9"/>
    <cellStyle name="Normal 2 3 2" xfId="21"/>
    <cellStyle name="Normal 2 4" xfId="16"/>
    <cellStyle name="Normal 3" xfId="5"/>
    <cellStyle name="Normal 3 2" xfId="8"/>
    <cellStyle name="Normal 3 2 2" xfId="20"/>
    <cellStyle name="Normal 3 3" xfId="17"/>
    <cellStyle name="Normal_Tabla 1." xfId="23"/>
    <cellStyle name="Normal_Tabla 2." xfId="24"/>
    <cellStyle name="Normal_Tabla 4.  (2)" xfId="22"/>
    <cellStyle name="Porcentaje" xfId="1" builtinId="5"/>
    <cellStyle name="Porcentaje 2" xfId="6"/>
    <cellStyle name="Porcentaje 2 2" xfId="18"/>
    <cellStyle name="Texto explicativo" xfId="2" builtinId="53" customBuiltin="1"/>
    <cellStyle name="Texto explicativo 2" xf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E6E6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4B4B4B"/>
      <color rgb="FF427F76"/>
      <color rgb="FFEEF6F5"/>
      <color rgb="FFD9D9D9"/>
      <color rgb="FF009581"/>
      <color rgb="FFE6E6E6"/>
      <color rgb="FF595959"/>
      <color rgb="FFEF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27F76"/>
  </sheetPr>
  <dimension ref="B2:P46"/>
  <sheetViews>
    <sheetView showGridLines="0" tabSelected="1" zoomScaleNormal="100" zoomScalePageLayoutView="90" workbookViewId="0">
      <selection activeCell="B12" sqref="B12"/>
    </sheetView>
  </sheetViews>
  <sheetFormatPr baseColWidth="10" defaultRowHeight="15" x14ac:dyDescent="0.25"/>
  <cols>
    <col min="2" max="2" width="22.7109375" customWidth="1"/>
    <col min="3" max="7" width="11.42578125" customWidth="1"/>
    <col min="8" max="8" width="7.5703125" style="2" customWidth="1"/>
    <col min="9" max="9" width="10.85546875" customWidth="1"/>
    <col min="10" max="10" width="10.85546875" style="2" customWidth="1"/>
    <col min="11" max="12" width="10.85546875" customWidth="1"/>
  </cols>
  <sheetData>
    <row r="2" spans="2:12" s="11" customFormat="1" ht="15" customHeight="1" x14ac:dyDescent="0.2">
      <c r="B2" s="46" t="s">
        <v>44</v>
      </c>
    </row>
    <row r="3" spans="2:12" s="12" customFormat="1" ht="15" customHeight="1" x14ac:dyDescent="0.2">
      <c r="B3" s="47" t="s">
        <v>74</v>
      </c>
    </row>
    <row r="4" spans="2:12" s="36" customFormat="1" ht="21" customHeight="1" x14ac:dyDescent="0.2">
      <c r="B4" s="75" t="s">
        <v>42</v>
      </c>
      <c r="C4" s="77" t="s">
        <v>58</v>
      </c>
      <c r="D4" s="77"/>
      <c r="E4" s="77"/>
      <c r="F4" s="77"/>
      <c r="G4" s="77"/>
      <c r="H4" s="76" t="s">
        <v>68</v>
      </c>
      <c r="I4" s="77" t="s">
        <v>63</v>
      </c>
      <c r="J4" s="77"/>
      <c r="K4" s="77"/>
      <c r="L4" s="77"/>
    </row>
    <row r="5" spans="2:12" s="13" customFormat="1" ht="50.1" customHeight="1" x14ac:dyDescent="0.2">
      <c r="B5" s="75"/>
      <c r="C5" s="37" t="s">
        <v>69</v>
      </c>
      <c r="D5" s="37" t="s">
        <v>70</v>
      </c>
      <c r="E5" s="37" t="s">
        <v>71</v>
      </c>
      <c r="F5" s="37" t="s">
        <v>72</v>
      </c>
      <c r="G5" s="37" t="s">
        <v>73</v>
      </c>
      <c r="H5" s="76"/>
      <c r="I5" s="37" t="s">
        <v>59</v>
      </c>
      <c r="J5" s="37" t="s">
        <v>60</v>
      </c>
      <c r="K5" s="37" t="s">
        <v>61</v>
      </c>
      <c r="L5" s="37" t="s">
        <v>62</v>
      </c>
    </row>
    <row r="6" spans="2:12" s="11" customFormat="1" ht="18" customHeight="1" x14ac:dyDescent="0.2">
      <c r="B6" s="16" t="s">
        <v>31</v>
      </c>
      <c r="C6" s="38">
        <v>11611</v>
      </c>
      <c r="D6" s="38">
        <v>10525</v>
      </c>
      <c r="E6" s="38">
        <v>6167</v>
      </c>
      <c r="F6" s="38">
        <v>6071</v>
      </c>
      <c r="G6" s="38">
        <v>6071</v>
      </c>
      <c r="H6" s="38">
        <v>6170</v>
      </c>
      <c r="I6" s="39">
        <f t="shared" ref="I6:I11" si="0">+E6/D6</f>
        <v>0.58593824228028502</v>
      </c>
      <c r="J6" s="39">
        <f>+G6/D6</f>
        <v>0.57681710213776727</v>
      </c>
      <c r="K6" s="39">
        <f t="shared" ref="K6:K11" si="1">G6/F6</f>
        <v>1</v>
      </c>
      <c r="L6" s="39">
        <f>G6/H6</f>
        <v>0.98395461912479742</v>
      </c>
    </row>
    <row r="7" spans="2:12" s="11" customFormat="1" ht="18" customHeight="1" x14ac:dyDescent="0.2">
      <c r="B7" s="15" t="s">
        <v>32</v>
      </c>
      <c r="C7" s="40">
        <v>53100</v>
      </c>
      <c r="D7" s="40">
        <v>46653</v>
      </c>
      <c r="E7" s="40">
        <v>8381</v>
      </c>
      <c r="F7" s="40">
        <v>8143</v>
      </c>
      <c r="G7" s="40">
        <v>8143</v>
      </c>
      <c r="H7" s="40">
        <v>8383</v>
      </c>
      <c r="I7" s="41">
        <f t="shared" si="0"/>
        <v>0.17964546760122607</v>
      </c>
      <c r="J7" s="41">
        <f t="shared" ref="J7:J11" si="2">+G7/D7</f>
        <v>0.17454397359226631</v>
      </c>
      <c r="K7" s="41">
        <f t="shared" si="1"/>
        <v>1</v>
      </c>
      <c r="L7" s="41">
        <f t="shared" ref="L7:L11" si="3">G7/H7</f>
        <v>0.97137063103900756</v>
      </c>
    </row>
    <row r="8" spans="2:12" s="11" customFormat="1" ht="18" customHeight="1" x14ac:dyDescent="0.2">
      <c r="B8" s="15" t="s">
        <v>33</v>
      </c>
      <c r="C8" s="40">
        <v>42075</v>
      </c>
      <c r="D8" s="40">
        <v>38175</v>
      </c>
      <c r="E8" s="40">
        <v>6769</v>
      </c>
      <c r="F8" s="40">
        <v>6592</v>
      </c>
      <c r="G8" s="40">
        <v>6592</v>
      </c>
      <c r="H8" s="40">
        <v>6771</v>
      </c>
      <c r="I8" s="41">
        <f t="shared" si="0"/>
        <v>0.17731499672560577</v>
      </c>
      <c r="J8" s="41">
        <f t="shared" si="2"/>
        <v>0.17267845448592009</v>
      </c>
      <c r="K8" s="41">
        <f t="shared" si="1"/>
        <v>1</v>
      </c>
      <c r="L8" s="41">
        <f t="shared" si="3"/>
        <v>0.97356372766208832</v>
      </c>
    </row>
    <row r="9" spans="2:12" s="11" customFormat="1" ht="18" customHeight="1" x14ac:dyDescent="0.2">
      <c r="B9" s="15" t="s">
        <v>28</v>
      </c>
      <c r="C9" s="40">
        <v>2687</v>
      </c>
      <c r="D9" s="40">
        <v>2339</v>
      </c>
      <c r="E9" s="40">
        <v>174</v>
      </c>
      <c r="F9" s="40">
        <v>165</v>
      </c>
      <c r="G9" s="40">
        <v>165</v>
      </c>
      <c r="H9" s="40">
        <v>174</v>
      </c>
      <c r="I9" s="41">
        <f t="shared" si="0"/>
        <v>7.4390765284309532E-2</v>
      </c>
      <c r="J9" s="41">
        <f t="shared" si="2"/>
        <v>7.0542967079948699E-2</v>
      </c>
      <c r="K9" s="41">
        <f t="shared" si="1"/>
        <v>1</v>
      </c>
      <c r="L9" s="41">
        <f t="shared" si="3"/>
        <v>0.94827586206896552</v>
      </c>
    </row>
    <row r="10" spans="2:12" s="11" customFormat="1" ht="18" customHeight="1" x14ac:dyDescent="0.2">
      <c r="B10" s="22" t="s">
        <v>29</v>
      </c>
      <c r="C10" s="42">
        <v>826</v>
      </c>
      <c r="D10" s="42">
        <v>758</v>
      </c>
      <c r="E10" s="42">
        <v>137</v>
      </c>
      <c r="F10" s="42">
        <v>130</v>
      </c>
      <c r="G10" s="42">
        <v>130</v>
      </c>
      <c r="H10" s="42">
        <v>137</v>
      </c>
      <c r="I10" s="43">
        <f t="shared" si="0"/>
        <v>0.18073878627968337</v>
      </c>
      <c r="J10" s="43">
        <f t="shared" si="2"/>
        <v>0.17150395778364116</v>
      </c>
      <c r="K10" s="43">
        <f t="shared" si="1"/>
        <v>1</v>
      </c>
      <c r="L10" s="43">
        <f t="shared" si="3"/>
        <v>0.94890510948905105</v>
      </c>
    </row>
    <row r="11" spans="2:12" s="17" customFormat="1" ht="18" customHeight="1" x14ac:dyDescent="0.2">
      <c r="B11" s="21" t="s">
        <v>0</v>
      </c>
      <c r="C11" s="44">
        <f t="shared" ref="C11:H11" si="4">SUM(C6:C10)</f>
        <v>110299</v>
      </c>
      <c r="D11" s="44">
        <f t="shared" si="4"/>
        <v>98450</v>
      </c>
      <c r="E11" s="44">
        <f t="shared" si="4"/>
        <v>21628</v>
      </c>
      <c r="F11" s="44">
        <f t="shared" si="4"/>
        <v>21101</v>
      </c>
      <c r="G11" s="44">
        <f t="shared" si="4"/>
        <v>21101</v>
      </c>
      <c r="H11" s="44">
        <f t="shared" si="4"/>
        <v>21635</v>
      </c>
      <c r="I11" s="45">
        <f t="shared" si="0"/>
        <v>0.21968511934992382</v>
      </c>
      <c r="J11" s="45">
        <f t="shared" si="2"/>
        <v>0.21433214829862873</v>
      </c>
      <c r="K11" s="45">
        <f t="shared" si="1"/>
        <v>1</v>
      </c>
      <c r="L11" s="45">
        <f t="shared" si="3"/>
        <v>0.97531777212849546</v>
      </c>
    </row>
    <row r="12" spans="2:12" ht="15" customHeight="1" x14ac:dyDescent="0.25">
      <c r="B12" s="48" t="s">
        <v>65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</row>
    <row r="13" spans="2:12" ht="12.75" customHeight="1" x14ac:dyDescent="0.25">
      <c r="B13" s="48" t="s">
        <v>66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</row>
    <row r="14" spans="2:12" ht="24.95" customHeight="1" x14ac:dyDescent="0.25">
      <c r="B14" s="74" t="s">
        <v>96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</row>
    <row r="15" spans="2:12" s="2" customFormat="1" ht="12.75" customHeight="1" x14ac:dyDescent="0.25">
      <c r="B15" s="48" t="s">
        <v>57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</row>
    <row r="16" spans="2:12" s="2" customFormat="1" ht="12.75" customHeight="1" x14ac:dyDescent="0.25">
      <c r="B16" s="48" t="s">
        <v>67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</row>
    <row r="17" spans="2:12" ht="12.75" customHeight="1" x14ac:dyDescent="0.25">
      <c r="B17" s="48" t="s">
        <v>64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</row>
    <row r="18" spans="2:12" x14ac:dyDescent="0.25">
      <c r="I18" s="2"/>
    </row>
    <row r="19" spans="2:12" x14ac:dyDescent="0.25">
      <c r="B19" s="2"/>
      <c r="C19" s="2"/>
      <c r="D19" s="2"/>
      <c r="E19" s="2"/>
      <c r="F19" s="2"/>
      <c r="G19" s="2"/>
      <c r="I19" s="2"/>
      <c r="K19" s="2"/>
    </row>
    <row r="20" spans="2:12" x14ac:dyDescent="0.25">
      <c r="H20"/>
      <c r="I20" s="2"/>
      <c r="K20" s="2"/>
      <c r="L20" s="2"/>
    </row>
    <row r="21" spans="2:12" x14ac:dyDescent="0.25">
      <c r="H21"/>
      <c r="K21" s="2"/>
      <c r="L21" s="2"/>
    </row>
    <row r="22" spans="2:12" x14ac:dyDescent="0.25">
      <c r="B22" s="2"/>
      <c r="C22" s="2"/>
      <c r="D22" s="2"/>
      <c r="H22"/>
      <c r="I22" s="7"/>
      <c r="J22"/>
    </row>
    <row r="23" spans="2:12" x14ac:dyDescent="0.25">
      <c r="B23" s="2"/>
      <c r="C23" s="2"/>
      <c r="D23" s="2"/>
      <c r="H23"/>
      <c r="I23" s="7"/>
      <c r="J23"/>
    </row>
    <row r="24" spans="2:12" x14ac:dyDescent="0.25">
      <c r="B24" s="2"/>
      <c r="C24" s="2"/>
      <c r="D24" s="2"/>
      <c r="H24"/>
      <c r="I24" s="7"/>
      <c r="J24"/>
    </row>
    <row r="25" spans="2:12" x14ac:dyDescent="0.25">
      <c r="B25" s="2"/>
      <c r="C25" s="2"/>
      <c r="D25" s="2"/>
      <c r="H25"/>
      <c r="I25" s="7"/>
      <c r="J25"/>
    </row>
    <row r="26" spans="2:12" x14ac:dyDescent="0.25">
      <c r="B26" s="2"/>
      <c r="C26" s="2"/>
      <c r="D26" s="2"/>
      <c r="H26"/>
      <c r="I26" s="7"/>
      <c r="J26"/>
    </row>
    <row r="27" spans="2:12" x14ac:dyDescent="0.25">
      <c r="B27" s="2"/>
      <c r="C27" s="2"/>
      <c r="D27" s="2"/>
      <c r="H27"/>
      <c r="I27" s="7"/>
      <c r="J27"/>
    </row>
    <row r="28" spans="2:12" x14ac:dyDescent="0.25">
      <c r="H28"/>
      <c r="I28" s="7"/>
      <c r="J28"/>
    </row>
    <row r="29" spans="2:12" x14ac:dyDescent="0.25">
      <c r="H29"/>
      <c r="I29" s="7"/>
      <c r="J29"/>
    </row>
    <row r="30" spans="2:12" x14ac:dyDescent="0.25">
      <c r="H30"/>
      <c r="I30" s="7"/>
      <c r="J30"/>
    </row>
    <row r="31" spans="2:12" x14ac:dyDescent="0.25">
      <c r="H31"/>
      <c r="I31" s="7"/>
      <c r="J31"/>
    </row>
    <row r="32" spans="2:12" x14ac:dyDescent="0.25">
      <c r="H32"/>
      <c r="J32"/>
    </row>
    <row r="33" spans="8:16" x14ac:dyDescent="0.25">
      <c r="H33"/>
      <c r="J33"/>
    </row>
    <row r="34" spans="8:16" ht="15" customHeight="1" x14ac:dyDescent="0.25">
      <c r="H34"/>
      <c r="J34"/>
      <c r="P34" s="8"/>
    </row>
    <row r="35" spans="8:16" x14ac:dyDescent="0.25">
      <c r="H35"/>
      <c r="J35"/>
      <c r="P35" s="8"/>
    </row>
    <row r="36" spans="8:16" x14ac:dyDescent="0.25">
      <c r="H36"/>
      <c r="J36"/>
      <c r="P36" s="8"/>
    </row>
    <row r="37" spans="8:16" x14ac:dyDescent="0.25">
      <c r="H37"/>
      <c r="J37"/>
      <c r="P37" s="8"/>
    </row>
    <row r="38" spans="8:16" x14ac:dyDescent="0.25">
      <c r="H38"/>
      <c r="J38"/>
      <c r="P38" s="8"/>
    </row>
    <row r="39" spans="8:16" x14ac:dyDescent="0.25">
      <c r="H39"/>
      <c r="J39"/>
      <c r="P39" s="8"/>
    </row>
    <row r="40" spans="8:16" x14ac:dyDescent="0.25">
      <c r="H40"/>
      <c r="J40"/>
      <c r="P40" s="8"/>
    </row>
    <row r="41" spans="8:16" x14ac:dyDescent="0.25">
      <c r="H41"/>
      <c r="J41"/>
      <c r="P41" s="8"/>
    </row>
    <row r="42" spans="8:16" x14ac:dyDescent="0.25">
      <c r="H42"/>
      <c r="J42"/>
      <c r="P42" s="8"/>
    </row>
    <row r="43" spans="8:16" x14ac:dyDescent="0.25">
      <c r="H43"/>
      <c r="J43"/>
      <c r="P43" s="8"/>
    </row>
    <row r="44" spans="8:16" x14ac:dyDescent="0.25">
      <c r="H44"/>
      <c r="J44"/>
    </row>
    <row r="45" spans="8:16" x14ac:dyDescent="0.25">
      <c r="H45"/>
      <c r="J45"/>
    </row>
    <row r="46" spans="8:16" x14ac:dyDescent="0.25">
      <c r="H46"/>
      <c r="J46"/>
    </row>
  </sheetData>
  <sheetProtection algorithmName="SHA-512" hashValue="iXzRCwqNY3j+y91Cd3KLrwvvIYILfrrwtG0+Xl3SKB3SrHz/8YhYjwVpH5Lp0g00wsRhNtyh0HuO8lADZ76ozA==" saltValue="PeU9xa16m4yqTby4ORPlRw==" spinCount="100000" sheet="1" objects="1" scenarios="1"/>
  <mergeCells count="5">
    <mergeCell ref="B14:L14"/>
    <mergeCell ref="B4:B5"/>
    <mergeCell ref="H4:H5"/>
    <mergeCell ref="C4:G4"/>
    <mergeCell ref="I4:L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27F76"/>
  </sheetPr>
  <dimension ref="B2:L46"/>
  <sheetViews>
    <sheetView showGridLines="0" zoomScaleNormal="100" zoomScalePageLayoutView="90" workbookViewId="0">
      <selection activeCell="A20" sqref="A20"/>
    </sheetView>
  </sheetViews>
  <sheetFormatPr baseColWidth="10" defaultRowHeight="15" x14ac:dyDescent="0.25"/>
  <cols>
    <col min="1" max="1" width="11.42578125" style="2"/>
    <col min="2" max="2" width="22.7109375" style="2" customWidth="1"/>
    <col min="3" max="7" width="11.42578125" style="2" customWidth="1"/>
    <col min="8" max="8" width="7.7109375" style="2" customWidth="1"/>
    <col min="9" max="11" width="11.42578125" style="2" customWidth="1"/>
    <col min="12" max="16384" width="11.42578125" style="2"/>
  </cols>
  <sheetData>
    <row r="2" spans="2:12" x14ac:dyDescent="0.25">
      <c r="B2" s="46" t="s">
        <v>45</v>
      </c>
    </row>
    <row r="3" spans="2:12" x14ac:dyDescent="0.25">
      <c r="B3" s="47" t="s">
        <v>75</v>
      </c>
    </row>
    <row r="4" spans="2:12" s="13" customFormat="1" ht="21" customHeight="1" x14ac:dyDescent="0.2">
      <c r="B4" s="75" t="s">
        <v>41</v>
      </c>
      <c r="C4" s="77" t="s">
        <v>58</v>
      </c>
      <c r="D4" s="77"/>
      <c r="E4" s="77"/>
      <c r="F4" s="77"/>
      <c r="G4" s="77"/>
      <c r="H4" s="76" t="s">
        <v>68</v>
      </c>
      <c r="I4" s="77" t="s">
        <v>63</v>
      </c>
      <c r="J4" s="77"/>
      <c r="K4" s="77"/>
      <c r="L4" s="77"/>
    </row>
    <row r="5" spans="2:12" s="13" customFormat="1" ht="50.1" customHeight="1" x14ac:dyDescent="0.2">
      <c r="B5" s="75"/>
      <c r="C5" s="37" t="s">
        <v>69</v>
      </c>
      <c r="D5" s="37" t="s">
        <v>70</v>
      </c>
      <c r="E5" s="37" t="s">
        <v>71</v>
      </c>
      <c r="F5" s="37" t="s">
        <v>72</v>
      </c>
      <c r="G5" s="37" t="s">
        <v>73</v>
      </c>
      <c r="H5" s="76"/>
      <c r="I5" s="37" t="s">
        <v>59</v>
      </c>
      <c r="J5" s="37" t="s">
        <v>60</v>
      </c>
      <c r="K5" s="37" t="s">
        <v>61</v>
      </c>
      <c r="L5" s="37" t="s">
        <v>62</v>
      </c>
    </row>
    <row r="6" spans="2:12" s="10" customFormat="1" ht="18" customHeight="1" x14ac:dyDescent="0.25">
      <c r="B6" s="16" t="s">
        <v>34</v>
      </c>
      <c r="C6" s="38">
        <v>32071</v>
      </c>
      <c r="D6" s="38">
        <v>27634</v>
      </c>
      <c r="E6" s="38">
        <v>4761</v>
      </c>
      <c r="F6" s="38">
        <v>4628</v>
      </c>
      <c r="G6" s="38">
        <v>4628</v>
      </c>
      <c r="H6" s="38">
        <v>4761</v>
      </c>
      <c r="I6" s="39">
        <f t="shared" ref="I6:I12" si="0">+E6/D6</f>
        <v>0.1722877614532822</v>
      </c>
      <c r="J6" s="39">
        <f>G6/D6</f>
        <v>0.16747484982268221</v>
      </c>
      <c r="K6" s="39">
        <f>G6/F6</f>
        <v>1</v>
      </c>
      <c r="L6" s="39">
        <f>G6/H6</f>
        <v>0.97206469229153536</v>
      </c>
    </row>
    <row r="7" spans="2:12" s="10" customFormat="1" ht="18" customHeight="1" x14ac:dyDescent="0.25">
      <c r="B7" s="15" t="s">
        <v>35</v>
      </c>
      <c r="C7" s="40">
        <v>29140</v>
      </c>
      <c r="D7" s="40">
        <v>25908</v>
      </c>
      <c r="E7" s="40">
        <v>5086</v>
      </c>
      <c r="F7" s="40">
        <v>4972</v>
      </c>
      <c r="G7" s="40">
        <v>4972</v>
      </c>
      <c r="H7" s="40">
        <v>5088</v>
      </c>
      <c r="I7" s="41">
        <f t="shared" si="0"/>
        <v>0.19631002007102052</v>
      </c>
      <c r="J7" s="41">
        <f t="shared" ref="J7:J12" si="1">G7/D7</f>
        <v>0.19190983480006177</v>
      </c>
      <c r="K7" s="41">
        <f t="shared" ref="K7:K12" si="2">G7/F7</f>
        <v>1</v>
      </c>
      <c r="L7" s="41">
        <f t="shared" ref="L7:L12" si="3">G7/H7</f>
        <v>0.97720125786163525</v>
      </c>
    </row>
    <row r="8" spans="2:12" s="10" customFormat="1" ht="18" customHeight="1" x14ac:dyDescent="0.25">
      <c r="B8" s="15" t="s">
        <v>36</v>
      </c>
      <c r="C8" s="40">
        <v>25430</v>
      </c>
      <c r="D8" s="40">
        <v>22950</v>
      </c>
      <c r="E8" s="40">
        <v>5351</v>
      </c>
      <c r="F8" s="40">
        <v>5184</v>
      </c>
      <c r="G8" s="40">
        <v>5184</v>
      </c>
      <c r="H8" s="40">
        <v>5356</v>
      </c>
      <c r="I8" s="41">
        <f t="shared" si="0"/>
        <v>0.23315904139433552</v>
      </c>
      <c r="J8" s="41">
        <f t="shared" si="1"/>
        <v>0.22588235294117648</v>
      </c>
      <c r="K8" s="41">
        <f t="shared" si="2"/>
        <v>1</v>
      </c>
      <c r="L8" s="41">
        <f t="shared" si="3"/>
        <v>0.96788648244958919</v>
      </c>
    </row>
    <row r="9" spans="2:12" s="10" customFormat="1" ht="18" customHeight="1" x14ac:dyDescent="0.25">
      <c r="B9" s="15" t="s">
        <v>37</v>
      </c>
      <c r="C9" s="40">
        <v>17147</v>
      </c>
      <c r="D9" s="40">
        <v>15962</v>
      </c>
      <c r="E9" s="40">
        <v>4775</v>
      </c>
      <c r="F9" s="40">
        <v>4681</v>
      </c>
      <c r="G9" s="40">
        <v>4681</v>
      </c>
      <c r="H9" s="40">
        <v>4774</v>
      </c>
      <c r="I9" s="41">
        <f t="shared" si="0"/>
        <v>0.29914797644405461</v>
      </c>
      <c r="J9" s="41">
        <f t="shared" si="1"/>
        <v>0.29325899010149103</v>
      </c>
      <c r="K9" s="41">
        <f t="shared" si="2"/>
        <v>1</v>
      </c>
      <c r="L9" s="41">
        <f t="shared" si="3"/>
        <v>0.98051948051948057</v>
      </c>
    </row>
    <row r="10" spans="2:12" s="10" customFormat="1" ht="18" customHeight="1" x14ac:dyDescent="0.25">
      <c r="B10" s="15" t="s">
        <v>38</v>
      </c>
      <c r="C10" s="40">
        <v>5476</v>
      </c>
      <c r="D10" s="40">
        <v>5079</v>
      </c>
      <c r="E10" s="40">
        <v>1426</v>
      </c>
      <c r="F10" s="40">
        <v>1413</v>
      </c>
      <c r="G10" s="40">
        <v>1413</v>
      </c>
      <c r="H10" s="40">
        <v>1427</v>
      </c>
      <c r="I10" s="41">
        <f t="shared" si="0"/>
        <v>0.28076392990746207</v>
      </c>
      <c r="J10" s="41">
        <f t="shared" si="1"/>
        <v>0.27820437093916123</v>
      </c>
      <c r="K10" s="41">
        <f t="shared" si="2"/>
        <v>1</v>
      </c>
      <c r="L10" s="41">
        <f t="shared" si="3"/>
        <v>0.99018920812894184</v>
      </c>
    </row>
    <row r="11" spans="2:12" s="10" customFormat="1" ht="18" customHeight="1" x14ac:dyDescent="0.25">
      <c r="B11" s="15" t="s">
        <v>39</v>
      </c>
      <c r="C11" s="40">
        <v>1035</v>
      </c>
      <c r="D11" s="40">
        <v>917</v>
      </c>
      <c r="E11" s="40">
        <v>229</v>
      </c>
      <c r="F11" s="40">
        <v>223</v>
      </c>
      <c r="G11" s="40">
        <v>223</v>
      </c>
      <c r="H11" s="40">
        <v>229</v>
      </c>
      <c r="I11" s="41">
        <f t="shared" si="0"/>
        <v>0.24972737186477645</v>
      </c>
      <c r="J11" s="41">
        <f t="shared" si="1"/>
        <v>0.24318429661941113</v>
      </c>
      <c r="K11" s="41">
        <f t="shared" si="2"/>
        <v>1</v>
      </c>
      <c r="L11" s="41">
        <f t="shared" si="3"/>
        <v>0.97379912663755464</v>
      </c>
    </row>
    <row r="12" spans="2:12" s="10" customFormat="1" ht="18" customHeight="1" x14ac:dyDescent="0.25">
      <c r="B12" s="14" t="s">
        <v>0</v>
      </c>
      <c r="C12" s="50">
        <f>SUM(C6:C11)</f>
        <v>110299</v>
      </c>
      <c r="D12" s="50">
        <f t="shared" ref="D12:E12" si="4">SUM(D6:D11)</f>
        <v>98450</v>
      </c>
      <c r="E12" s="50">
        <f t="shared" si="4"/>
        <v>21628</v>
      </c>
      <c r="F12" s="50">
        <f t="shared" ref="F12" si="5">SUM(F6:F11)</f>
        <v>21101</v>
      </c>
      <c r="G12" s="50">
        <f t="shared" ref="G12:H12" si="6">SUM(G6:G11)</f>
        <v>21101</v>
      </c>
      <c r="H12" s="50">
        <f t="shared" si="6"/>
        <v>21635</v>
      </c>
      <c r="I12" s="51">
        <f t="shared" si="0"/>
        <v>0.21968511934992382</v>
      </c>
      <c r="J12" s="51">
        <f t="shared" si="1"/>
        <v>0.21433214829862873</v>
      </c>
      <c r="K12" s="51">
        <f t="shared" si="2"/>
        <v>1</v>
      </c>
      <c r="L12" s="51">
        <f t="shared" si="3"/>
        <v>0.97531777212849546</v>
      </c>
    </row>
    <row r="13" spans="2:12" ht="15" customHeight="1" x14ac:dyDescent="0.25">
      <c r="B13" s="52" t="s">
        <v>65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</row>
    <row r="14" spans="2:12" ht="12.75" customHeight="1" x14ac:dyDescent="0.25">
      <c r="B14" s="52" t="s">
        <v>66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</row>
    <row r="15" spans="2:12" ht="24.95" customHeight="1" x14ac:dyDescent="0.25">
      <c r="B15" s="74" t="s">
        <v>96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</row>
    <row r="16" spans="2:12" ht="12.75" customHeight="1" x14ac:dyDescent="0.25">
      <c r="B16" s="52" t="s">
        <v>85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</row>
    <row r="17" spans="2:12" ht="12.75" customHeight="1" x14ac:dyDescent="0.25">
      <c r="B17" s="52" t="s">
        <v>67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</row>
    <row r="18" spans="2:12" ht="12.75" customHeight="1" x14ac:dyDescent="0.25">
      <c r="B18" s="48" t="s">
        <v>64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</row>
    <row r="20" spans="2:12" x14ac:dyDescent="0.25">
      <c r="B20"/>
      <c r="C20"/>
      <c r="D20"/>
      <c r="E20"/>
      <c r="F20"/>
      <c r="G20"/>
      <c r="H20"/>
    </row>
    <row r="21" spans="2:12" x14ac:dyDescent="0.25">
      <c r="B21"/>
      <c r="C21"/>
      <c r="D21"/>
      <c r="E21"/>
      <c r="F21"/>
      <c r="G21"/>
      <c r="H21"/>
      <c r="I21"/>
      <c r="J21"/>
    </row>
    <row r="22" spans="2:12" x14ac:dyDescent="0.25">
      <c r="B22"/>
      <c r="C22"/>
      <c r="D22"/>
      <c r="E22"/>
      <c r="F22"/>
      <c r="G22"/>
      <c r="H22"/>
      <c r="I22" s="9"/>
      <c r="J22"/>
    </row>
    <row r="23" spans="2:12" x14ac:dyDescent="0.25">
      <c r="B23"/>
      <c r="C23"/>
      <c r="D23"/>
      <c r="E23"/>
      <c r="F23"/>
      <c r="G23"/>
      <c r="H23"/>
      <c r="I23" s="9"/>
      <c r="J23"/>
    </row>
    <row r="24" spans="2:12" x14ac:dyDescent="0.25">
      <c r="B24"/>
      <c r="C24"/>
      <c r="D24"/>
      <c r="E24"/>
      <c r="F24"/>
      <c r="G24"/>
      <c r="H24"/>
      <c r="I24" s="9"/>
      <c r="J24"/>
    </row>
    <row r="25" spans="2:12" x14ac:dyDescent="0.25">
      <c r="B25"/>
      <c r="C25"/>
      <c r="D25"/>
      <c r="E25"/>
      <c r="F25"/>
      <c r="G25"/>
      <c r="H25"/>
      <c r="I25" s="9"/>
      <c r="J25"/>
    </row>
    <row r="26" spans="2:12" x14ac:dyDescent="0.25">
      <c r="B26"/>
      <c r="C26"/>
      <c r="D26"/>
      <c r="E26"/>
      <c r="F26"/>
      <c r="G26"/>
      <c r="H26"/>
      <c r="I26" s="9"/>
      <c r="J26"/>
    </row>
    <row r="27" spans="2:12" x14ac:dyDescent="0.25">
      <c r="B27"/>
      <c r="C27"/>
      <c r="D27"/>
      <c r="E27"/>
      <c r="F27"/>
      <c r="G27"/>
      <c r="H27"/>
      <c r="I27" s="9"/>
      <c r="J27"/>
    </row>
    <row r="28" spans="2:12" x14ac:dyDescent="0.25">
      <c r="B28"/>
      <c r="C28"/>
      <c r="D28"/>
      <c r="E28"/>
      <c r="F28"/>
      <c r="G28"/>
      <c r="H28"/>
      <c r="I28" s="9"/>
      <c r="J28"/>
    </row>
    <row r="29" spans="2:12" x14ac:dyDescent="0.25">
      <c r="B29"/>
      <c r="C29"/>
      <c r="D29"/>
      <c r="E29"/>
      <c r="F29"/>
      <c r="G29"/>
      <c r="H29"/>
      <c r="I29" s="9"/>
      <c r="J29"/>
    </row>
    <row r="30" spans="2:12" x14ac:dyDescent="0.25">
      <c r="B30"/>
      <c r="C30"/>
      <c r="D30"/>
      <c r="E30"/>
      <c r="F30"/>
      <c r="G30"/>
      <c r="H30"/>
      <c r="I30" s="9"/>
      <c r="J30"/>
    </row>
    <row r="31" spans="2:12" x14ac:dyDescent="0.25">
      <c r="B31"/>
      <c r="C31"/>
      <c r="D31"/>
      <c r="E31"/>
      <c r="F31"/>
      <c r="G31"/>
      <c r="H31"/>
      <c r="I31" s="9"/>
      <c r="J31"/>
    </row>
    <row r="32" spans="2:12" x14ac:dyDescent="0.25">
      <c r="B32"/>
      <c r="C32"/>
      <c r="D32"/>
      <c r="E32"/>
      <c r="F32"/>
      <c r="G32"/>
      <c r="H32"/>
      <c r="I32" s="9"/>
    </row>
    <row r="33" spans="2:8" x14ac:dyDescent="0.25">
      <c r="B33"/>
      <c r="C33"/>
      <c r="D33"/>
      <c r="E33"/>
      <c r="F33"/>
      <c r="G33"/>
      <c r="H33"/>
    </row>
    <row r="34" spans="2:8" x14ac:dyDescent="0.25">
      <c r="B34"/>
      <c r="C34"/>
      <c r="D34"/>
      <c r="E34"/>
      <c r="F34"/>
      <c r="G34"/>
      <c r="H34"/>
    </row>
    <row r="35" spans="2:8" x14ac:dyDescent="0.25">
      <c r="B35"/>
      <c r="C35"/>
      <c r="D35"/>
      <c r="E35"/>
      <c r="F35"/>
      <c r="G35"/>
      <c r="H35"/>
    </row>
    <row r="36" spans="2:8" x14ac:dyDescent="0.25">
      <c r="B36"/>
      <c r="C36"/>
      <c r="D36"/>
      <c r="E36"/>
      <c r="F36"/>
      <c r="G36"/>
      <c r="H36"/>
    </row>
    <row r="37" spans="2:8" x14ac:dyDescent="0.25">
      <c r="B37"/>
      <c r="C37"/>
      <c r="D37"/>
      <c r="E37"/>
      <c r="F37"/>
      <c r="G37"/>
      <c r="H37"/>
    </row>
    <row r="38" spans="2:8" x14ac:dyDescent="0.25">
      <c r="B38"/>
      <c r="C38"/>
      <c r="D38"/>
      <c r="E38"/>
      <c r="F38"/>
      <c r="G38"/>
      <c r="H38"/>
    </row>
    <row r="39" spans="2:8" x14ac:dyDescent="0.25">
      <c r="B39"/>
      <c r="C39"/>
      <c r="D39"/>
      <c r="E39"/>
      <c r="F39"/>
      <c r="G39"/>
      <c r="H39"/>
    </row>
    <row r="40" spans="2:8" x14ac:dyDescent="0.25">
      <c r="B40"/>
      <c r="C40"/>
      <c r="D40"/>
      <c r="E40"/>
      <c r="F40"/>
      <c r="G40"/>
      <c r="H40"/>
    </row>
    <row r="41" spans="2:8" x14ac:dyDescent="0.25">
      <c r="B41"/>
      <c r="C41"/>
      <c r="D41"/>
      <c r="E41"/>
      <c r="F41"/>
      <c r="G41"/>
      <c r="H41"/>
    </row>
    <row r="42" spans="2:8" x14ac:dyDescent="0.25">
      <c r="B42"/>
      <c r="C42"/>
      <c r="D42"/>
      <c r="E42"/>
      <c r="F42"/>
      <c r="G42"/>
      <c r="H42"/>
    </row>
    <row r="43" spans="2:8" x14ac:dyDescent="0.25">
      <c r="B43"/>
      <c r="C43"/>
      <c r="D43"/>
      <c r="E43"/>
      <c r="F43"/>
      <c r="G43"/>
      <c r="H43"/>
    </row>
    <row r="44" spans="2:8" x14ac:dyDescent="0.25">
      <c r="B44"/>
      <c r="C44"/>
      <c r="D44"/>
      <c r="E44"/>
      <c r="F44"/>
      <c r="G44"/>
      <c r="H44"/>
    </row>
    <row r="45" spans="2:8" x14ac:dyDescent="0.25">
      <c r="B45"/>
      <c r="C45"/>
      <c r="D45"/>
      <c r="E45"/>
      <c r="F45"/>
      <c r="G45"/>
      <c r="H45"/>
    </row>
    <row r="46" spans="2:8" x14ac:dyDescent="0.25">
      <c r="B46"/>
      <c r="C46"/>
      <c r="D46"/>
      <c r="E46"/>
      <c r="F46"/>
      <c r="G46"/>
      <c r="H46"/>
    </row>
  </sheetData>
  <sheetProtection algorithmName="SHA-512" hashValue="L8gn2p4kIDCIW0AEjQDgSjZ6Jdc36C32tkZbnkKWMEkfPy7vqY27S0uvLh7Om6xRVodM6KkG8oSEB5HVarUzhg==" saltValue="Z9UlNoRXKf/L7KOwQduJWw==" spinCount="100000" sheet="1" objects="1" scenarios="1"/>
  <mergeCells count="5">
    <mergeCell ref="B15:L15"/>
    <mergeCell ref="B4:B5"/>
    <mergeCell ref="C4:G4"/>
    <mergeCell ref="H4:H5"/>
    <mergeCell ref="I4:L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27F76"/>
  </sheetPr>
  <dimension ref="B2:L44"/>
  <sheetViews>
    <sheetView showGridLines="0" zoomScaleNormal="100" zoomScalePageLayoutView="70" workbookViewId="0">
      <selection activeCell="L10" sqref="L10"/>
    </sheetView>
  </sheetViews>
  <sheetFormatPr baseColWidth="10" defaultRowHeight="15" x14ac:dyDescent="0.25"/>
  <cols>
    <col min="2" max="2" width="28.85546875" customWidth="1"/>
    <col min="3" max="10" width="11.42578125" customWidth="1"/>
  </cols>
  <sheetData>
    <row r="2" spans="2:10" x14ac:dyDescent="0.25">
      <c r="B2" s="46" t="s">
        <v>46</v>
      </c>
    </row>
    <row r="3" spans="2:10" x14ac:dyDescent="0.25">
      <c r="B3" s="47" t="s">
        <v>76</v>
      </c>
    </row>
    <row r="4" spans="2:10" s="2" customFormat="1" ht="21" customHeight="1" x14ac:dyDescent="0.25">
      <c r="B4" s="75" t="s">
        <v>42</v>
      </c>
      <c r="C4" s="78" t="s">
        <v>58</v>
      </c>
      <c r="D4" s="78"/>
      <c r="E4" s="78"/>
      <c r="F4" s="78"/>
      <c r="G4" s="78"/>
      <c r="H4" s="78" t="s">
        <v>63</v>
      </c>
      <c r="I4" s="78"/>
      <c r="J4" s="78"/>
    </row>
    <row r="5" spans="2:10" ht="50.1" customHeight="1" x14ac:dyDescent="0.25">
      <c r="B5" s="75"/>
      <c r="C5" s="37" t="s">
        <v>69</v>
      </c>
      <c r="D5" s="37" t="s">
        <v>70</v>
      </c>
      <c r="E5" s="37" t="s">
        <v>71</v>
      </c>
      <c r="F5" s="37" t="s">
        <v>72</v>
      </c>
      <c r="G5" s="37" t="s">
        <v>73</v>
      </c>
      <c r="H5" s="37" t="s">
        <v>59</v>
      </c>
      <c r="I5" s="37" t="s">
        <v>60</v>
      </c>
      <c r="J5" s="37" t="s">
        <v>61</v>
      </c>
    </row>
    <row r="6" spans="2:10" ht="18" customHeight="1" x14ac:dyDescent="0.25">
      <c r="B6" s="16" t="s">
        <v>1</v>
      </c>
      <c r="C6" s="38">
        <v>2229</v>
      </c>
      <c r="D6" s="38">
        <v>1956</v>
      </c>
      <c r="E6" s="38">
        <v>325</v>
      </c>
      <c r="F6" s="38">
        <v>317</v>
      </c>
      <c r="G6" s="38">
        <v>317</v>
      </c>
      <c r="H6" s="39">
        <f t="shared" ref="H6:H32" si="0">+E6/D6</f>
        <v>0.16615541922290389</v>
      </c>
      <c r="I6" s="39">
        <f>+G6/D6</f>
        <v>0.16206543967280163</v>
      </c>
      <c r="J6" s="39">
        <f t="shared" ref="J6:J32" si="1">G6/F6</f>
        <v>1</v>
      </c>
    </row>
    <row r="7" spans="2:10" ht="18" customHeight="1" x14ac:dyDescent="0.25">
      <c r="B7" s="15" t="s">
        <v>2</v>
      </c>
      <c r="C7" s="40">
        <v>6223</v>
      </c>
      <c r="D7" s="40">
        <v>5565</v>
      </c>
      <c r="E7" s="40">
        <v>963</v>
      </c>
      <c r="F7" s="40">
        <v>951</v>
      </c>
      <c r="G7" s="40">
        <v>951</v>
      </c>
      <c r="H7" s="41">
        <f t="shared" si="0"/>
        <v>0.17304582210242589</v>
      </c>
      <c r="I7" s="41">
        <f t="shared" ref="I7:I32" si="2">+G7/D7</f>
        <v>0.17088948787061994</v>
      </c>
      <c r="J7" s="41">
        <f t="shared" si="1"/>
        <v>1</v>
      </c>
    </row>
    <row r="8" spans="2:10" ht="18" customHeight="1" x14ac:dyDescent="0.25">
      <c r="B8" s="15" t="s">
        <v>3</v>
      </c>
      <c r="C8" s="40">
        <v>2790</v>
      </c>
      <c r="D8" s="40">
        <v>2486</v>
      </c>
      <c r="E8" s="40">
        <v>408</v>
      </c>
      <c r="F8" s="40">
        <v>394</v>
      </c>
      <c r="G8" s="40">
        <v>394</v>
      </c>
      <c r="H8" s="41">
        <f t="shared" si="0"/>
        <v>0.16411906677393404</v>
      </c>
      <c r="I8" s="41">
        <f t="shared" si="2"/>
        <v>0.15848753016894609</v>
      </c>
      <c r="J8" s="41">
        <f t="shared" si="1"/>
        <v>1</v>
      </c>
    </row>
    <row r="9" spans="2:10" ht="18" customHeight="1" x14ac:dyDescent="0.25">
      <c r="B9" s="15" t="s">
        <v>4</v>
      </c>
      <c r="C9" s="40">
        <v>4213</v>
      </c>
      <c r="D9" s="40">
        <v>3858</v>
      </c>
      <c r="E9" s="40">
        <v>1151</v>
      </c>
      <c r="F9" s="40">
        <v>1124</v>
      </c>
      <c r="G9" s="40">
        <v>1124</v>
      </c>
      <c r="H9" s="41">
        <f t="shared" si="0"/>
        <v>0.29834110938310004</v>
      </c>
      <c r="I9" s="41">
        <f t="shared" si="2"/>
        <v>0.29134266459305341</v>
      </c>
      <c r="J9" s="41">
        <f t="shared" si="1"/>
        <v>1</v>
      </c>
    </row>
    <row r="10" spans="2:10" ht="18" customHeight="1" x14ac:dyDescent="0.25">
      <c r="B10" s="15" t="s">
        <v>5</v>
      </c>
      <c r="C10" s="40">
        <v>3878</v>
      </c>
      <c r="D10" s="40">
        <v>3444</v>
      </c>
      <c r="E10" s="40">
        <v>394</v>
      </c>
      <c r="F10" s="40">
        <v>383</v>
      </c>
      <c r="G10" s="40">
        <v>383</v>
      </c>
      <c r="H10" s="41">
        <f t="shared" si="0"/>
        <v>0.11440185830429733</v>
      </c>
      <c r="I10" s="41">
        <f t="shared" si="2"/>
        <v>0.11120789779326365</v>
      </c>
      <c r="J10" s="41">
        <f t="shared" si="1"/>
        <v>1</v>
      </c>
    </row>
    <row r="11" spans="2:10" ht="18" customHeight="1" x14ac:dyDescent="0.25">
      <c r="B11" s="15" t="s">
        <v>6</v>
      </c>
      <c r="C11" s="40">
        <v>8559</v>
      </c>
      <c r="D11" s="40">
        <v>7570</v>
      </c>
      <c r="E11" s="40">
        <v>1320</v>
      </c>
      <c r="F11" s="40">
        <v>1296</v>
      </c>
      <c r="G11" s="40">
        <v>1296</v>
      </c>
      <c r="H11" s="41">
        <f t="shared" si="0"/>
        <v>0.17437252311756934</v>
      </c>
      <c r="I11" s="41">
        <f t="shared" si="2"/>
        <v>0.17120211360634083</v>
      </c>
      <c r="J11" s="41">
        <f t="shared" si="1"/>
        <v>1</v>
      </c>
    </row>
    <row r="12" spans="2:10" ht="18" customHeight="1" x14ac:dyDescent="0.25">
      <c r="B12" s="15" t="s">
        <v>7</v>
      </c>
      <c r="C12" s="40">
        <v>1935</v>
      </c>
      <c r="D12" s="40">
        <v>1700</v>
      </c>
      <c r="E12" s="40">
        <v>623</v>
      </c>
      <c r="F12" s="40">
        <v>605</v>
      </c>
      <c r="G12" s="40">
        <v>605</v>
      </c>
      <c r="H12" s="41">
        <f t="shared" si="0"/>
        <v>0.3664705882352941</v>
      </c>
      <c r="I12" s="41">
        <f t="shared" si="2"/>
        <v>0.35588235294117648</v>
      </c>
      <c r="J12" s="41">
        <f t="shared" si="1"/>
        <v>1</v>
      </c>
    </row>
    <row r="13" spans="2:10" ht="18" customHeight="1" x14ac:dyDescent="0.25">
      <c r="B13" s="15" t="s">
        <v>8</v>
      </c>
      <c r="C13" s="40">
        <v>5598</v>
      </c>
      <c r="D13" s="40">
        <v>5127</v>
      </c>
      <c r="E13" s="40">
        <v>1080</v>
      </c>
      <c r="F13" s="40">
        <v>1064</v>
      </c>
      <c r="G13" s="40">
        <v>1064</v>
      </c>
      <c r="H13" s="41">
        <f t="shared" si="0"/>
        <v>0.2106495026331188</v>
      </c>
      <c r="I13" s="41">
        <f t="shared" si="2"/>
        <v>0.20752876926077629</v>
      </c>
      <c r="J13" s="41">
        <f t="shared" si="1"/>
        <v>1</v>
      </c>
    </row>
    <row r="14" spans="2:10" ht="18" customHeight="1" x14ac:dyDescent="0.25">
      <c r="B14" s="15" t="s">
        <v>9</v>
      </c>
      <c r="C14" s="40">
        <v>2599</v>
      </c>
      <c r="D14" s="40">
        <v>2305</v>
      </c>
      <c r="E14" s="40">
        <v>340</v>
      </c>
      <c r="F14" s="40">
        <v>330</v>
      </c>
      <c r="G14" s="40">
        <v>330</v>
      </c>
      <c r="H14" s="41">
        <f t="shared" si="0"/>
        <v>0.1475054229934924</v>
      </c>
      <c r="I14" s="41">
        <f t="shared" si="2"/>
        <v>0.14316702819956617</v>
      </c>
      <c r="J14" s="41">
        <f t="shared" si="1"/>
        <v>1</v>
      </c>
    </row>
    <row r="15" spans="2:10" ht="18" customHeight="1" x14ac:dyDescent="0.25">
      <c r="B15" s="15" t="s">
        <v>10</v>
      </c>
      <c r="C15" s="40">
        <v>3743</v>
      </c>
      <c r="D15" s="40">
        <v>3341</v>
      </c>
      <c r="E15" s="40">
        <v>402</v>
      </c>
      <c r="F15" s="40">
        <v>388</v>
      </c>
      <c r="G15" s="40">
        <v>388</v>
      </c>
      <c r="H15" s="41">
        <f t="shared" si="0"/>
        <v>0.12032325651002694</v>
      </c>
      <c r="I15" s="41">
        <f t="shared" si="2"/>
        <v>0.11613289434301108</v>
      </c>
      <c r="J15" s="41">
        <f t="shared" si="1"/>
        <v>1</v>
      </c>
    </row>
    <row r="16" spans="2:10" ht="18" customHeight="1" x14ac:dyDescent="0.25">
      <c r="B16" s="15" t="s">
        <v>11</v>
      </c>
      <c r="C16" s="40">
        <v>3231</v>
      </c>
      <c r="D16" s="40">
        <v>2870</v>
      </c>
      <c r="E16" s="40">
        <v>770</v>
      </c>
      <c r="F16" s="40">
        <v>761</v>
      </c>
      <c r="G16" s="40">
        <v>761</v>
      </c>
      <c r="H16" s="41">
        <f t="shared" si="0"/>
        <v>0.26829268292682928</v>
      </c>
      <c r="I16" s="41">
        <f t="shared" si="2"/>
        <v>0.26515679442508711</v>
      </c>
      <c r="J16" s="41">
        <f t="shared" si="1"/>
        <v>1</v>
      </c>
    </row>
    <row r="17" spans="2:10" ht="18" customHeight="1" x14ac:dyDescent="0.25">
      <c r="B17" s="15" t="s">
        <v>12</v>
      </c>
      <c r="C17" s="40">
        <v>5032</v>
      </c>
      <c r="D17" s="40">
        <v>4482</v>
      </c>
      <c r="E17" s="40">
        <v>1034</v>
      </c>
      <c r="F17" s="40">
        <v>1013</v>
      </c>
      <c r="G17" s="40">
        <v>1013</v>
      </c>
      <c r="H17" s="41">
        <f t="shared" si="0"/>
        <v>0.23070058009817046</v>
      </c>
      <c r="I17" s="41">
        <f t="shared" si="2"/>
        <v>0.22601517179830433</v>
      </c>
      <c r="J17" s="41">
        <f t="shared" si="1"/>
        <v>1</v>
      </c>
    </row>
    <row r="18" spans="2:10" ht="18" customHeight="1" x14ac:dyDescent="0.25">
      <c r="B18" s="15" t="s">
        <v>13</v>
      </c>
      <c r="C18" s="40">
        <v>6001</v>
      </c>
      <c r="D18" s="40">
        <v>5324</v>
      </c>
      <c r="E18" s="40">
        <v>1355</v>
      </c>
      <c r="F18" s="40">
        <v>1324</v>
      </c>
      <c r="G18" s="40">
        <v>1324</v>
      </c>
      <c r="H18" s="41">
        <f t="shared" si="0"/>
        <v>0.25450788880540948</v>
      </c>
      <c r="I18" s="41">
        <f t="shared" si="2"/>
        <v>0.24868519909842224</v>
      </c>
      <c r="J18" s="41">
        <f t="shared" si="1"/>
        <v>1</v>
      </c>
    </row>
    <row r="19" spans="2:10" ht="18" customHeight="1" x14ac:dyDescent="0.25">
      <c r="B19" s="15" t="s">
        <v>14</v>
      </c>
      <c r="C19" s="40">
        <v>4083</v>
      </c>
      <c r="D19" s="40">
        <v>3691</v>
      </c>
      <c r="E19" s="40">
        <v>1013</v>
      </c>
      <c r="F19" s="40">
        <v>998</v>
      </c>
      <c r="G19" s="40">
        <v>998</v>
      </c>
      <c r="H19" s="41">
        <f t="shared" si="0"/>
        <v>0.27445136819290167</v>
      </c>
      <c r="I19" s="41">
        <f t="shared" si="2"/>
        <v>0.27038742888106204</v>
      </c>
      <c r="J19" s="41">
        <f t="shared" si="1"/>
        <v>1</v>
      </c>
    </row>
    <row r="20" spans="2:10" ht="18" customHeight="1" x14ac:dyDescent="0.25">
      <c r="B20" s="15" t="s">
        <v>15</v>
      </c>
      <c r="C20" s="40">
        <v>16342</v>
      </c>
      <c r="D20" s="40">
        <v>14249</v>
      </c>
      <c r="E20" s="40">
        <v>4945</v>
      </c>
      <c r="F20" s="40">
        <v>4773</v>
      </c>
      <c r="G20" s="40">
        <v>4773</v>
      </c>
      <c r="H20" s="41">
        <f t="shared" si="0"/>
        <v>0.34704189767702998</v>
      </c>
      <c r="I20" s="41">
        <f t="shared" si="2"/>
        <v>0.33497087514913326</v>
      </c>
      <c r="J20" s="41">
        <f t="shared" si="1"/>
        <v>1</v>
      </c>
    </row>
    <row r="21" spans="2:10" ht="18" customHeight="1" x14ac:dyDescent="0.25">
      <c r="B21" s="15" t="s">
        <v>16</v>
      </c>
      <c r="C21" s="40">
        <v>3772</v>
      </c>
      <c r="D21" s="40">
        <v>3360</v>
      </c>
      <c r="E21" s="40">
        <v>922</v>
      </c>
      <c r="F21" s="40">
        <v>897</v>
      </c>
      <c r="G21" s="40">
        <v>897</v>
      </c>
      <c r="H21" s="41">
        <f t="shared" si="0"/>
        <v>0.27440476190476193</v>
      </c>
      <c r="I21" s="41">
        <f t="shared" si="2"/>
        <v>0.26696428571428571</v>
      </c>
      <c r="J21" s="41">
        <f t="shared" si="1"/>
        <v>1</v>
      </c>
    </row>
    <row r="22" spans="2:10" ht="18" customHeight="1" x14ac:dyDescent="0.25">
      <c r="B22" s="15" t="s">
        <v>17</v>
      </c>
      <c r="C22" s="40">
        <v>5112</v>
      </c>
      <c r="D22" s="40">
        <v>4789</v>
      </c>
      <c r="E22" s="40">
        <v>545</v>
      </c>
      <c r="F22" s="40">
        <v>527</v>
      </c>
      <c r="G22" s="40">
        <v>527</v>
      </c>
      <c r="H22" s="41">
        <f t="shared" si="0"/>
        <v>0.11380246397995405</v>
      </c>
      <c r="I22" s="41">
        <f t="shared" si="2"/>
        <v>0.11004385049070788</v>
      </c>
      <c r="J22" s="41">
        <f t="shared" si="1"/>
        <v>1</v>
      </c>
    </row>
    <row r="23" spans="2:10" ht="18" customHeight="1" x14ac:dyDescent="0.25">
      <c r="B23" s="15" t="s">
        <v>18</v>
      </c>
      <c r="C23" s="40">
        <v>473</v>
      </c>
      <c r="D23" s="40">
        <v>417</v>
      </c>
      <c r="E23" s="40">
        <v>79</v>
      </c>
      <c r="F23" s="40">
        <v>75</v>
      </c>
      <c r="G23" s="40">
        <v>75</v>
      </c>
      <c r="H23" s="41">
        <f t="shared" si="0"/>
        <v>0.18944844124700239</v>
      </c>
      <c r="I23" s="41">
        <f t="shared" si="2"/>
        <v>0.17985611510791366</v>
      </c>
      <c r="J23" s="41">
        <f t="shared" si="1"/>
        <v>1</v>
      </c>
    </row>
    <row r="24" spans="2:10" ht="18" customHeight="1" x14ac:dyDescent="0.25">
      <c r="B24" s="15" t="s">
        <v>19</v>
      </c>
      <c r="C24" s="40">
        <v>933</v>
      </c>
      <c r="D24" s="40">
        <v>830</v>
      </c>
      <c r="E24" s="40">
        <v>231</v>
      </c>
      <c r="F24" s="40">
        <v>228</v>
      </c>
      <c r="G24" s="40">
        <v>228</v>
      </c>
      <c r="H24" s="41">
        <f t="shared" si="0"/>
        <v>0.27831325301204818</v>
      </c>
      <c r="I24" s="41">
        <f t="shared" si="2"/>
        <v>0.27469879518072288</v>
      </c>
      <c r="J24" s="41">
        <f t="shared" si="1"/>
        <v>1</v>
      </c>
    </row>
    <row r="25" spans="2:10" ht="18" customHeight="1" x14ac:dyDescent="0.25">
      <c r="B25" s="15" t="s">
        <v>20</v>
      </c>
      <c r="C25" s="40">
        <v>1446</v>
      </c>
      <c r="D25" s="40">
        <v>1279</v>
      </c>
      <c r="E25" s="40">
        <v>207</v>
      </c>
      <c r="F25" s="40">
        <v>204</v>
      </c>
      <c r="G25" s="40">
        <v>204</v>
      </c>
      <c r="H25" s="41">
        <f t="shared" si="0"/>
        <v>0.16184519155590305</v>
      </c>
      <c r="I25" s="41">
        <f t="shared" si="2"/>
        <v>0.1594996090695856</v>
      </c>
      <c r="J25" s="41">
        <f t="shared" si="1"/>
        <v>1</v>
      </c>
    </row>
    <row r="26" spans="2:10" ht="18" customHeight="1" x14ac:dyDescent="0.25">
      <c r="B26" s="15" t="s">
        <v>21</v>
      </c>
      <c r="C26" s="40">
        <v>6011</v>
      </c>
      <c r="D26" s="40">
        <v>5523</v>
      </c>
      <c r="E26" s="40">
        <v>1339</v>
      </c>
      <c r="F26" s="40">
        <v>1327</v>
      </c>
      <c r="G26" s="40">
        <v>1327</v>
      </c>
      <c r="H26" s="41">
        <f t="shared" si="0"/>
        <v>0.24244070251674815</v>
      </c>
      <c r="I26" s="41">
        <f t="shared" si="2"/>
        <v>0.24026797030599312</v>
      </c>
      <c r="J26" s="41">
        <f t="shared" si="1"/>
        <v>1</v>
      </c>
    </row>
    <row r="27" spans="2:10" ht="18" customHeight="1" x14ac:dyDescent="0.25">
      <c r="B27" s="15" t="s">
        <v>22</v>
      </c>
      <c r="C27" s="40">
        <v>7757</v>
      </c>
      <c r="D27" s="40">
        <v>6886</v>
      </c>
      <c r="E27" s="40">
        <v>792</v>
      </c>
      <c r="F27" s="40">
        <v>777</v>
      </c>
      <c r="G27" s="40">
        <v>777</v>
      </c>
      <c r="H27" s="41">
        <f t="shared" si="0"/>
        <v>0.11501597444089456</v>
      </c>
      <c r="I27" s="41">
        <f t="shared" si="2"/>
        <v>0.1128376415916352</v>
      </c>
      <c r="J27" s="41">
        <f t="shared" si="1"/>
        <v>1</v>
      </c>
    </row>
    <row r="28" spans="2:10" ht="18" customHeight="1" x14ac:dyDescent="0.25">
      <c r="B28" s="15" t="s">
        <v>23</v>
      </c>
      <c r="C28" s="40">
        <v>3818</v>
      </c>
      <c r="D28" s="40">
        <v>3359</v>
      </c>
      <c r="E28" s="40">
        <v>583</v>
      </c>
      <c r="F28" s="40">
        <v>573</v>
      </c>
      <c r="G28" s="40">
        <v>573</v>
      </c>
      <c r="H28" s="41">
        <f t="shared" si="0"/>
        <v>0.173563560583507</v>
      </c>
      <c r="I28" s="41">
        <f>+G28/D28</f>
        <v>0.17058648407264065</v>
      </c>
      <c r="J28" s="41">
        <f t="shared" si="1"/>
        <v>1</v>
      </c>
    </row>
    <row r="29" spans="2:10" ht="18" customHeight="1" x14ac:dyDescent="0.25">
      <c r="B29" s="15" t="s">
        <v>24</v>
      </c>
      <c r="C29" s="40">
        <v>1149</v>
      </c>
      <c r="D29" s="40">
        <v>1006</v>
      </c>
      <c r="E29" s="40">
        <v>365</v>
      </c>
      <c r="F29" s="40">
        <v>341</v>
      </c>
      <c r="G29" s="40">
        <v>341</v>
      </c>
      <c r="H29" s="41">
        <f t="shared" si="0"/>
        <v>0.36282306163021871</v>
      </c>
      <c r="I29" s="41">
        <f t="shared" si="2"/>
        <v>0.3389662027833002</v>
      </c>
      <c r="J29" s="41">
        <f t="shared" si="1"/>
        <v>1</v>
      </c>
    </row>
    <row r="30" spans="2:10" ht="18" customHeight="1" x14ac:dyDescent="0.25">
      <c r="B30" s="15" t="s">
        <v>25</v>
      </c>
      <c r="C30" s="40">
        <v>1335</v>
      </c>
      <c r="D30" s="40">
        <v>1186</v>
      </c>
      <c r="E30" s="40">
        <v>201</v>
      </c>
      <c r="F30" s="40">
        <v>199</v>
      </c>
      <c r="G30" s="40">
        <v>199</v>
      </c>
      <c r="H30" s="41">
        <f t="shared" si="0"/>
        <v>0.16947723440134907</v>
      </c>
      <c r="I30" s="41">
        <f t="shared" si="2"/>
        <v>0.16779089376053963</v>
      </c>
      <c r="J30" s="41">
        <f t="shared" si="1"/>
        <v>1</v>
      </c>
    </row>
    <row r="31" spans="2:10" ht="18" customHeight="1" x14ac:dyDescent="0.25">
      <c r="B31" s="15" t="s">
        <v>26</v>
      </c>
      <c r="C31" s="40">
        <v>2037</v>
      </c>
      <c r="D31" s="40">
        <v>1847</v>
      </c>
      <c r="E31" s="40">
        <v>241</v>
      </c>
      <c r="F31" s="40">
        <v>232</v>
      </c>
      <c r="G31" s="40">
        <v>232</v>
      </c>
      <c r="H31" s="41">
        <f t="shared" si="0"/>
        <v>0.13048186247969681</v>
      </c>
      <c r="I31" s="41">
        <f t="shared" si="2"/>
        <v>0.12560909583107743</v>
      </c>
      <c r="J31" s="41">
        <f t="shared" si="1"/>
        <v>1</v>
      </c>
    </row>
    <row r="32" spans="2:10" ht="18" customHeight="1" x14ac:dyDescent="0.25">
      <c r="B32" s="14" t="s">
        <v>0</v>
      </c>
      <c r="C32" s="50">
        <f>SUM(C6:C31)</f>
        <v>110299</v>
      </c>
      <c r="D32" s="50">
        <f>SUM(D6:D31)</f>
        <v>98450</v>
      </c>
      <c r="E32" s="50">
        <f>SUM(E6:E31)</f>
        <v>21628</v>
      </c>
      <c r="F32" s="50">
        <f>SUM(F6:F31)</f>
        <v>21101</v>
      </c>
      <c r="G32" s="50">
        <f>SUM(G6:G31)</f>
        <v>21101</v>
      </c>
      <c r="H32" s="51">
        <f t="shared" si="0"/>
        <v>0.21968511934992382</v>
      </c>
      <c r="I32" s="51">
        <f t="shared" si="2"/>
        <v>0.21433214829862873</v>
      </c>
      <c r="J32" s="51">
        <f t="shared" si="1"/>
        <v>1</v>
      </c>
    </row>
    <row r="33" spans="2:12" x14ac:dyDescent="0.25">
      <c r="B33" s="52" t="s">
        <v>86</v>
      </c>
      <c r="C33" s="48"/>
      <c r="D33" s="48"/>
      <c r="E33" s="48"/>
      <c r="F33" s="48"/>
      <c r="G33" s="48"/>
      <c r="H33" s="48"/>
      <c r="I33" s="48"/>
      <c r="J33" s="48"/>
    </row>
    <row r="34" spans="2:12" ht="12.75" customHeight="1" x14ac:dyDescent="0.25">
      <c r="B34" s="52" t="s">
        <v>87</v>
      </c>
      <c r="C34" s="48"/>
      <c r="D34" s="48"/>
      <c r="E34" s="48"/>
      <c r="F34" s="48"/>
      <c r="G34" s="48"/>
      <c r="H34" s="48"/>
      <c r="I34" s="48"/>
      <c r="J34" s="48"/>
    </row>
    <row r="35" spans="2:12" ht="12.75" customHeight="1" x14ac:dyDescent="0.25">
      <c r="B35" s="52" t="s">
        <v>88</v>
      </c>
      <c r="C35" s="48"/>
      <c r="D35" s="48"/>
      <c r="E35" s="48"/>
      <c r="F35" s="48"/>
      <c r="G35" s="48"/>
      <c r="H35" s="48"/>
      <c r="I35" s="48"/>
      <c r="J35" s="48"/>
    </row>
    <row r="36" spans="2:12" ht="24.95" customHeight="1" x14ac:dyDescent="0.25">
      <c r="B36" s="74" t="s">
        <v>89</v>
      </c>
      <c r="C36" s="74"/>
      <c r="D36" s="74"/>
      <c r="E36" s="74"/>
      <c r="F36" s="74"/>
      <c r="G36" s="74"/>
      <c r="H36" s="74"/>
      <c r="I36" s="74"/>
      <c r="J36" s="74"/>
      <c r="K36" s="6"/>
      <c r="L36" s="6"/>
    </row>
    <row r="37" spans="2:12" s="2" customFormat="1" ht="12.75" customHeight="1" x14ac:dyDescent="0.25">
      <c r="B37" s="52" t="s">
        <v>90</v>
      </c>
      <c r="C37" s="48"/>
      <c r="D37" s="48"/>
      <c r="E37" s="48"/>
      <c r="F37" s="48"/>
      <c r="G37" s="48"/>
      <c r="H37" s="48"/>
      <c r="I37" s="48"/>
      <c r="J37" s="48"/>
    </row>
    <row r="38" spans="2:12" s="2" customFormat="1" ht="12.75" customHeight="1" x14ac:dyDescent="0.25">
      <c r="B38" s="53" t="s">
        <v>91</v>
      </c>
      <c r="C38" s="48"/>
      <c r="D38" s="48"/>
      <c r="E38" s="48"/>
      <c r="F38" s="48"/>
      <c r="G38" s="48"/>
      <c r="H38" s="48"/>
      <c r="I38" s="48"/>
      <c r="J38" s="48"/>
    </row>
    <row r="39" spans="2:12" ht="12.75" customHeight="1" x14ac:dyDescent="0.25">
      <c r="B39" s="48" t="s">
        <v>64</v>
      </c>
      <c r="C39" s="48"/>
      <c r="D39" s="48"/>
      <c r="E39" s="48"/>
      <c r="F39" s="48"/>
      <c r="G39" s="48"/>
      <c r="H39" s="48"/>
      <c r="I39" s="48"/>
      <c r="J39" s="48"/>
    </row>
    <row r="40" spans="2:12" x14ac:dyDescent="0.25">
      <c r="B40" s="2"/>
    </row>
    <row r="41" spans="2:12" ht="15" customHeight="1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2:12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2:12" x14ac:dyDescent="0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2:12" x14ac:dyDescent="0.25">
      <c r="C44" s="2"/>
      <c r="D44" s="2"/>
      <c r="E44" s="2"/>
      <c r="F44" s="2"/>
      <c r="G44" s="2"/>
      <c r="H44" s="2"/>
      <c r="I44" s="2"/>
      <c r="J44" s="2"/>
      <c r="K44" s="2"/>
      <c r="L44" s="2"/>
    </row>
  </sheetData>
  <sheetProtection algorithmName="SHA-512" hashValue="C/ZDpwRVpP56FD44qlvZKf0Dc15o+G3taWu0/5SIRMEPsInYIOVb6Dr/ITH+XvuOEJO1G4GCTsN6hb+Y+Sw9Ow==" saltValue="xFc9e8mCSeDP8HUnsKxWAQ==" spinCount="100000" sheet="1" objects="1" scenarios="1"/>
  <mergeCells count="4">
    <mergeCell ref="B4:B5"/>
    <mergeCell ref="C4:G4"/>
    <mergeCell ref="H4:J4"/>
    <mergeCell ref="B36:J3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27F76"/>
  </sheetPr>
  <dimension ref="B2:V26"/>
  <sheetViews>
    <sheetView showGridLines="0" zoomScaleNormal="100" zoomScalePageLayoutView="70" workbookViewId="0">
      <selection activeCell="H5" sqref="H5"/>
    </sheetView>
  </sheetViews>
  <sheetFormatPr baseColWidth="10" defaultColWidth="10.85546875" defaultRowHeight="15" x14ac:dyDescent="0.25"/>
  <cols>
    <col min="1" max="1" width="10.85546875" style="1"/>
    <col min="2" max="2" width="17.28515625" style="1" customWidth="1"/>
    <col min="3" max="3" width="19.7109375" style="1" customWidth="1"/>
    <col min="4" max="4" width="15.42578125" style="1" customWidth="1"/>
    <col min="5" max="5" width="14.28515625" style="1" customWidth="1"/>
    <col min="6" max="6" width="17.5703125" style="1" customWidth="1"/>
    <col min="7" max="7" width="15.7109375" style="1" customWidth="1"/>
    <col min="8" max="16384" width="10.85546875" style="1"/>
  </cols>
  <sheetData>
    <row r="2" spans="2:22" x14ac:dyDescent="0.25">
      <c r="B2" s="46" t="s">
        <v>47</v>
      </c>
    </row>
    <row r="3" spans="2:22" ht="15" customHeight="1" x14ac:dyDescent="0.25">
      <c r="B3" s="47" t="s">
        <v>48</v>
      </c>
    </row>
    <row r="4" spans="2:22" ht="50.1" customHeight="1" x14ac:dyDescent="0.25">
      <c r="B4" s="32" t="s">
        <v>27</v>
      </c>
      <c r="C4" s="32" t="s">
        <v>42</v>
      </c>
      <c r="D4" s="32" t="s">
        <v>81</v>
      </c>
      <c r="E4" s="32" t="s">
        <v>77</v>
      </c>
      <c r="F4" s="32" t="s">
        <v>78</v>
      </c>
      <c r="G4" s="32" t="s">
        <v>79</v>
      </c>
    </row>
    <row r="5" spans="2:22" ht="18" customHeight="1" x14ac:dyDescent="0.25">
      <c r="B5" s="75" t="s">
        <v>80</v>
      </c>
      <c r="C5" s="20" t="s">
        <v>31</v>
      </c>
      <c r="D5" s="38">
        <v>6167</v>
      </c>
      <c r="E5" s="39">
        <v>0.73424140000000004</v>
      </c>
      <c r="F5" s="39">
        <v>0.73241719999999999</v>
      </c>
      <c r="G5" s="39">
        <v>0.73606559999999999</v>
      </c>
      <c r="S5" s="3"/>
      <c r="T5" s="3"/>
      <c r="U5" s="3"/>
      <c r="V5" s="3"/>
    </row>
    <row r="6" spans="2:22" ht="18" customHeight="1" x14ac:dyDescent="0.25">
      <c r="B6" s="75"/>
      <c r="C6" s="19" t="s">
        <v>32</v>
      </c>
      <c r="D6" s="40">
        <v>8381</v>
      </c>
      <c r="E6" s="41">
        <v>0.71239909999999995</v>
      </c>
      <c r="F6" s="41">
        <v>0.71110079999999998</v>
      </c>
      <c r="G6" s="41">
        <v>0.71369729999999998</v>
      </c>
      <c r="S6" s="3"/>
      <c r="T6" s="3"/>
      <c r="U6" s="3"/>
      <c r="V6" s="3"/>
    </row>
    <row r="7" spans="2:22" ht="18" customHeight="1" x14ac:dyDescent="0.25">
      <c r="B7" s="75"/>
      <c r="C7" s="19" t="s">
        <v>33</v>
      </c>
      <c r="D7" s="40">
        <v>6769</v>
      </c>
      <c r="E7" s="41">
        <v>0.71925439999999996</v>
      </c>
      <c r="F7" s="41">
        <v>0.71761050000000004</v>
      </c>
      <c r="G7" s="41">
        <v>0.72089840000000005</v>
      </c>
      <c r="S7" s="3"/>
      <c r="T7" s="3"/>
      <c r="U7" s="3"/>
      <c r="V7" s="3"/>
    </row>
    <row r="8" spans="2:22" ht="18" customHeight="1" x14ac:dyDescent="0.25">
      <c r="B8" s="75"/>
      <c r="C8" s="19" t="s">
        <v>28</v>
      </c>
      <c r="D8" s="40">
        <v>174</v>
      </c>
      <c r="E8" s="41">
        <v>0.72480840000000002</v>
      </c>
      <c r="F8" s="41">
        <v>0.71395039999999999</v>
      </c>
      <c r="G8" s="41">
        <v>0.73566640000000005</v>
      </c>
      <c r="S8" s="3"/>
      <c r="T8" s="3"/>
      <c r="U8" s="3"/>
      <c r="V8" s="3"/>
    </row>
    <row r="9" spans="2:22" ht="18" customHeight="1" x14ac:dyDescent="0.25">
      <c r="B9" s="75"/>
      <c r="C9" s="19" t="s">
        <v>29</v>
      </c>
      <c r="D9" s="40">
        <v>137</v>
      </c>
      <c r="E9" s="41">
        <v>0.68564480000000005</v>
      </c>
      <c r="F9" s="41">
        <v>0.67823239999999996</v>
      </c>
      <c r="G9" s="41">
        <v>0.69305720000000004</v>
      </c>
      <c r="S9" s="3"/>
      <c r="T9" s="3"/>
      <c r="U9" s="3"/>
      <c r="V9" s="3"/>
    </row>
    <row r="10" spans="2:22" ht="18" customHeight="1" x14ac:dyDescent="0.25">
      <c r="B10" s="75" t="s">
        <v>30</v>
      </c>
      <c r="C10" s="19" t="s">
        <v>31</v>
      </c>
      <c r="D10" s="38">
        <v>4358</v>
      </c>
      <c r="E10" s="41">
        <v>0.52963130000000003</v>
      </c>
      <c r="F10" s="41">
        <v>0.52692720000000004</v>
      </c>
      <c r="G10" s="41">
        <v>0.53233540000000001</v>
      </c>
      <c r="S10" s="3"/>
      <c r="T10" s="3"/>
      <c r="U10" s="3"/>
      <c r="V10" s="3"/>
    </row>
    <row r="11" spans="2:22" ht="18" customHeight="1" x14ac:dyDescent="0.25">
      <c r="B11" s="75"/>
      <c r="C11" s="19" t="s">
        <v>32</v>
      </c>
      <c r="D11" s="40">
        <v>38272</v>
      </c>
      <c r="E11" s="41">
        <v>0.49486219999999997</v>
      </c>
      <c r="F11" s="41">
        <v>0.49381639999999999</v>
      </c>
      <c r="G11" s="41">
        <v>0.49590810000000002</v>
      </c>
      <c r="S11" s="3"/>
      <c r="T11" s="3"/>
      <c r="U11" s="3"/>
      <c r="V11" s="3"/>
    </row>
    <row r="12" spans="2:22" ht="18" customHeight="1" x14ac:dyDescent="0.25">
      <c r="B12" s="75"/>
      <c r="C12" s="19" t="s">
        <v>33</v>
      </c>
      <c r="D12" s="40">
        <v>31406</v>
      </c>
      <c r="E12" s="41">
        <v>0.48560199999999998</v>
      </c>
      <c r="F12" s="41">
        <v>0.4844772</v>
      </c>
      <c r="G12" s="41">
        <v>0.48672680000000001</v>
      </c>
      <c r="S12" s="3"/>
      <c r="T12" s="3"/>
      <c r="U12" s="3"/>
      <c r="V12" s="3"/>
    </row>
    <row r="13" spans="2:22" ht="18" customHeight="1" x14ac:dyDescent="0.25">
      <c r="B13" s="75"/>
      <c r="C13" s="19" t="s">
        <v>28</v>
      </c>
      <c r="D13" s="40">
        <v>2165</v>
      </c>
      <c r="E13" s="41">
        <v>0.46127020000000002</v>
      </c>
      <c r="F13" s="41">
        <v>0.4568683</v>
      </c>
      <c r="G13" s="41">
        <v>0.46567219999999998</v>
      </c>
      <c r="S13" s="3"/>
      <c r="T13" s="3"/>
      <c r="U13" s="3"/>
      <c r="V13" s="3"/>
    </row>
    <row r="14" spans="2:22" ht="18" customHeight="1" x14ac:dyDescent="0.25">
      <c r="B14" s="75"/>
      <c r="C14" s="19" t="s">
        <v>29</v>
      </c>
      <c r="D14" s="40">
        <v>621</v>
      </c>
      <c r="E14" s="41">
        <v>0.55485779999999996</v>
      </c>
      <c r="F14" s="41">
        <v>0.54877589999999998</v>
      </c>
      <c r="G14" s="41">
        <v>0.56093959999999998</v>
      </c>
      <c r="S14" s="3"/>
      <c r="T14" s="3"/>
      <c r="U14" s="3"/>
      <c r="V14" s="3"/>
    </row>
    <row r="15" spans="2:22" ht="18" customHeight="1" x14ac:dyDescent="0.25">
      <c r="B15" s="75" t="s">
        <v>0</v>
      </c>
      <c r="C15" s="33" t="s">
        <v>31</v>
      </c>
      <c r="D15" s="54">
        <f t="shared" ref="D15:D19" si="0">D5+D10</f>
        <v>10525</v>
      </c>
      <c r="E15" s="55">
        <v>0.64952019999999999</v>
      </c>
      <c r="F15" s="55">
        <v>0.6470496</v>
      </c>
      <c r="G15" s="55">
        <v>0.65199079999999998</v>
      </c>
      <c r="S15" s="3"/>
      <c r="T15" s="3"/>
      <c r="U15" s="3"/>
      <c r="V15" s="3"/>
    </row>
    <row r="16" spans="2:22" ht="18" customHeight="1" x14ac:dyDescent="0.25">
      <c r="B16" s="75"/>
      <c r="C16" s="33" t="s">
        <v>32</v>
      </c>
      <c r="D16" s="56">
        <f t="shared" si="0"/>
        <v>46653</v>
      </c>
      <c r="E16" s="55">
        <v>0.53394169999999996</v>
      </c>
      <c r="F16" s="55">
        <v>0.53277350000000001</v>
      </c>
      <c r="G16" s="55">
        <v>0.53510999999999997</v>
      </c>
      <c r="S16" s="3"/>
      <c r="T16" s="3"/>
      <c r="U16" s="3"/>
      <c r="V16" s="3"/>
    </row>
    <row r="17" spans="2:22" ht="18" customHeight="1" x14ac:dyDescent="0.25">
      <c r="B17" s="75"/>
      <c r="C17" s="33" t="s">
        <v>33</v>
      </c>
      <c r="D17" s="56">
        <f t="shared" si="0"/>
        <v>38175</v>
      </c>
      <c r="E17" s="55">
        <v>0.5270321</v>
      </c>
      <c r="F17" s="55">
        <v>0.52571199999999996</v>
      </c>
      <c r="G17" s="55">
        <v>0.52835220000000005</v>
      </c>
      <c r="S17" s="3"/>
      <c r="T17" s="3"/>
      <c r="U17" s="3"/>
      <c r="V17" s="3"/>
    </row>
    <row r="18" spans="2:22" ht="18" customHeight="1" x14ac:dyDescent="0.25">
      <c r="B18" s="75"/>
      <c r="C18" s="33" t="s">
        <v>28</v>
      </c>
      <c r="D18" s="56">
        <f t="shared" si="0"/>
        <v>2339</v>
      </c>
      <c r="E18" s="55">
        <v>0.480875</v>
      </c>
      <c r="F18" s="55">
        <v>0.47586450000000002</v>
      </c>
      <c r="G18" s="55">
        <v>0.48588559999999997</v>
      </c>
      <c r="S18" s="3"/>
      <c r="T18" s="3"/>
      <c r="U18" s="3"/>
      <c r="V18" s="3"/>
    </row>
    <row r="19" spans="2:22" ht="18" customHeight="1" x14ac:dyDescent="0.25">
      <c r="B19" s="75"/>
      <c r="C19" s="33" t="s">
        <v>29</v>
      </c>
      <c r="D19" s="56">
        <f t="shared" si="0"/>
        <v>758</v>
      </c>
      <c r="E19" s="55">
        <v>0.57849600000000001</v>
      </c>
      <c r="F19" s="55">
        <v>0.57221480000000002</v>
      </c>
      <c r="G19" s="55">
        <v>0.58477730000000006</v>
      </c>
      <c r="S19" s="3"/>
      <c r="T19" s="3"/>
      <c r="U19" s="3"/>
      <c r="V19" s="3"/>
    </row>
    <row r="20" spans="2:22" ht="18" customHeight="1" x14ac:dyDescent="0.25">
      <c r="B20" s="79" t="s">
        <v>43</v>
      </c>
      <c r="C20" s="80"/>
      <c r="D20" s="57">
        <f>SUM(D15:D19)</f>
        <v>98450</v>
      </c>
      <c r="E20" s="51">
        <v>0.54270090000000004</v>
      </c>
      <c r="F20" s="51">
        <v>0.54185749999999999</v>
      </c>
      <c r="G20" s="51">
        <v>0.54354429999999998</v>
      </c>
      <c r="S20" s="3"/>
      <c r="T20" s="3"/>
      <c r="U20" s="3"/>
      <c r="V20" s="3"/>
    </row>
    <row r="21" spans="2:22" ht="15" customHeight="1" x14ac:dyDescent="0.25">
      <c r="B21" s="52" t="s">
        <v>92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</row>
    <row r="22" spans="2:22" ht="12.75" customHeight="1" x14ac:dyDescent="0.25">
      <c r="B22" s="52" t="s">
        <v>100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</row>
    <row r="23" spans="2:22" ht="12.75" customHeight="1" x14ac:dyDescent="0.25">
      <c r="B23" s="52" t="s">
        <v>93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</row>
    <row r="24" spans="2:22" ht="12.75" customHeight="1" x14ac:dyDescent="0.25">
      <c r="B24" s="52" t="s">
        <v>94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</row>
    <row r="25" spans="2:22" ht="12.75" customHeight="1" x14ac:dyDescent="0.25">
      <c r="B25" s="52" t="s">
        <v>84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</row>
    <row r="26" spans="2:22" ht="12.75" customHeight="1" x14ac:dyDescent="0.25">
      <c r="B26" s="48" t="s">
        <v>64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</row>
  </sheetData>
  <sheetProtection algorithmName="SHA-512" hashValue="wpO0qVmsENbTBDXLpQDbpNEREuXxleZ5MB8/3w+ukXihlCzgWccpEol9MeMCwTgvNm/4nibPXLTVQE1F5eu/5Q==" saltValue="BIv9IW3llZ74zVDuBn1DzA==" spinCount="100000" sheet="1" objects="1" scenarios="1"/>
  <mergeCells count="4">
    <mergeCell ref="B5:B9"/>
    <mergeCell ref="B10:B14"/>
    <mergeCell ref="B20:C20"/>
    <mergeCell ref="B15:B1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27F76"/>
  </sheetPr>
  <dimension ref="B2:V32"/>
  <sheetViews>
    <sheetView showGridLines="0" zoomScaleNormal="100" zoomScalePageLayoutView="70" workbookViewId="0">
      <selection activeCell="A30" sqref="A30"/>
    </sheetView>
  </sheetViews>
  <sheetFormatPr baseColWidth="10" defaultColWidth="10.85546875" defaultRowHeight="15" x14ac:dyDescent="0.25"/>
  <cols>
    <col min="1" max="1" width="10.85546875" style="1"/>
    <col min="2" max="2" width="17.28515625" style="1" customWidth="1"/>
    <col min="3" max="3" width="15.7109375" style="1" customWidth="1"/>
    <col min="4" max="4" width="15.42578125" style="1" customWidth="1"/>
    <col min="5" max="5" width="14.28515625" style="1" customWidth="1"/>
    <col min="6" max="6" width="17.5703125" style="1" customWidth="1"/>
    <col min="7" max="7" width="15.7109375" style="1" customWidth="1"/>
    <col min="8" max="16384" width="10.85546875" style="1"/>
  </cols>
  <sheetData>
    <row r="2" spans="2:22" x14ac:dyDescent="0.25">
      <c r="B2" s="46" t="s">
        <v>49</v>
      </c>
    </row>
    <row r="3" spans="2:22" ht="15" customHeight="1" x14ac:dyDescent="0.25">
      <c r="B3" s="47" t="s">
        <v>50</v>
      </c>
    </row>
    <row r="4" spans="2:22" ht="50.1" customHeight="1" x14ac:dyDescent="0.25">
      <c r="B4" s="32" t="s">
        <v>27</v>
      </c>
      <c r="C4" s="31" t="s">
        <v>41</v>
      </c>
      <c r="D4" s="31" t="s">
        <v>83</v>
      </c>
      <c r="E4" s="31" t="s">
        <v>77</v>
      </c>
      <c r="F4" s="31" t="s">
        <v>78</v>
      </c>
      <c r="G4" s="31" t="s">
        <v>79</v>
      </c>
    </row>
    <row r="5" spans="2:22" ht="18" customHeight="1" x14ac:dyDescent="0.25">
      <c r="B5" s="81" t="s">
        <v>82</v>
      </c>
      <c r="C5" s="23" t="s">
        <v>34</v>
      </c>
      <c r="D5" s="58">
        <v>4761</v>
      </c>
      <c r="E5" s="59">
        <v>0.67713369999999995</v>
      </c>
      <c r="F5" s="59">
        <v>0.67507890000000004</v>
      </c>
      <c r="G5" s="59">
        <v>0.67918840000000003</v>
      </c>
      <c r="S5" s="3"/>
      <c r="T5" s="3"/>
      <c r="U5" s="3"/>
      <c r="V5" s="3"/>
    </row>
    <row r="6" spans="2:22" ht="18" customHeight="1" x14ac:dyDescent="0.25">
      <c r="B6" s="82"/>
      <c r="C6" s="24" t="s">
        <v>35</v>
      </c>
      <c r="D6" s="60">
        <v>5086</v>
      </c>
      <c r="E6" s="61">
        <v>0.69858430000000005</v>
      </c>
      <c r="F6" s="61">
        <v>0.69699699999999998</v>
      </c>
      <c r="G6" s="61">
        <v>0.70017169999999995</v>
      </c>
      <c r="S6" s="3"/>
      <c r="T6" s="3"/>
      <c r="U6" s="3"/>
      <c r="V6" s="3"/>
    </row>
    <row r="7" spans="2:22" ht="18" customHeight="1" x14ac:dyDescent="0.25">
      <c r="B7" s="82"/>
      <c r="C7" s="24" t="s">
        <v>36</v>
      </c>
      <c r="D7" s="60">
        <v>5351</v>
      </c>
      <c r="E7" s="61">
        <v>0.72587990000000002</v>
      </c>
      <c r="F7" s="61">
        <v>0.72446250000000001</v>
      </c>
      <c r="G7" s="61">
        <v>0.72729730000000004</v>
      </c>
      <c r="S7" s="3"/>
      <c r="T7" s="3"/>
      <c r="U7" s="3"/>
      <c r="V7" s="3"/>
    </row>
    <row r="8" spans="2:22" ht="18" customHeight="1" x14ac:dyDescent="0.25">
      <c r="B8" s="82"/>
      <c r="C8" s="24" t="s">
        <v>37</v>
      </c>
      <c r="D8" s="60">
        <v>4775</v>
      </c>
      <c r="E8" s="61">
        <v>0.75768590000000002</v>
      </c>
      <c r="F8" s="61">
        <v>0.75624880000000005</v>
      </c>
      <c r="G8" s="61">
        <v>0.75912290000000004</v>
      </c>
      <c r="S8" s="3"/>
      <c r="T8" s="3"/>
      <c r="U8" s="3"/>
      <c r="V8" s="3"/>
    </row>
    <row r="9" spans="2:22" ht="18" customHeight="1" x14ac:dyDescent="0.25">
      <c r="B9" s="82"/>
      <c r="C9" s="24" t="s">
        <v>38</v>
      </c>
      <c r="D9" s="60">
        <v>1426</v>
      </c>
      <c r="E9" s="61">
        <v>0.78641890000000003</v>
      </c>
      <c r="F9" s="61">
        <v>0.78398829999999997</v>
      </c>
      <c r="G9" s="61">
        <v>0.78884949999999998</v>
      </c>
      <c r="H9" s="28" t="s">
        <v>56</v>
      </c>
      <c r="S9" s="3"/>
      <c r="T9" s="3"/>
      <c r="U9" s="3"/>
      <c r="V9" s="3"/>
    </row>
    <row r="10" spans="2:22" ht="18" customHeight="1" x14ac:dyDescent="0.25">
      <c r="B10" s="82"/>
      <c r="C10" s="24" t="s">
        <v>39</v>
      </c>
      <c r="D10" s="60">
        <v>229</v>
      </c>
      <c r="E10" s="61">
        <v>0.81644830000000002</v>
      </c>
      <c r="F10" s="61">
        <v>0.81115400000000004</v>
      </c>
      <c r="G10" s="61">
        <v>0.82174259999999999</v>
      </c>
      <c r="H10" s="28" t="s">
        <v>56</v>
      </c>
      <c r="S10" s="3"/>
      <c r="T10" s="3"/>
      <c r="U10" s="3"/>
      <c r="V10" s="3"/>
    </row>
    <row r="11" spans="2:22" ht="18" customHeight="1" x14ac:dyDescent="0.25">
      <c r="B11" s="82" t="s">
        <v>30</v>
      </c>
      <c r="C11" s="24" t="s">
        <v>34</v>
      </c>
      <c r="D11" s="60">
        <v>22873</v>
      </c>
      <c r="E11" s="61">
        <v>0.4405114</v>
      </c>
      <c r="F11" s="61">
        <v>0.43941540000000001</v>
      </c>
      <c r="G11" s="61">
        <v>0.44160729999999998</v>
      </c>
      <c r="S11" s="3"/>
      <c r="T11" s="3"/>
      <c r="U11" s="3"/>
      <c r="V11" s="3"/>
    </row>
    <row r="12" spans="2:22" ht="18" customHeight="1" x14ac:dyDescent="0.25">
      <c r="B12" s="82"/>
      <c r="C12" s="24" t="s">
        <v>35</v>
      </c>
      <c r="D12" s="60">
        <v>20822</v>
      </c>
      <c r="E12" s="61">
        <v>0.46565489999999998</v>
      </c>
      <c r="F12" s="61">
        <v>0.46438990000000002</v>
      </c>
      <c r="G12" s="61">
        <v>0.4669199</v>
      </c>
      <c r="S12" s="3"/>
      <c r="T12" s="3"/>
      <c r="U12" s="3"/>
      <c r="V12" s="3"/>
    </row>
    <row r="13" spans="2:22" ht="18" customHeight="1" x14ac:dyDescent="0.25">
      <c r="B13" s="82"/>
      <c r="C13" s="24" t="s">
        <v>36</v>
      </c>
      <c r="D13" s="60">
        <v>17599</v>
      </c>
      <c r="E13" s="61">
        <v>0.51861279999999998</v>
      </c>
      <c r="F13" s="61">
        <v>0.51724789999999998</v>
      </c>
      <c r="G13" s="61">
        <v>0.51997769999999999</v>
      </c>
      <c r="S13" s="3"/>
      <c r="T13" s="3"/>
      <c r="U13" s="3"/>
      <c r="V13" s="3"/>
    </row>
    <row r="14" spans="2:22" ht="18" customHeight="1" x14ac:dyDescent="0.25">
      <c r="B14" s="82"/>
      <c r="C14" s="24" t="s">
        <v>37</v>
      </c>
      <c r="D14" s="60">
        <v>11187</v>
      </c>
      <c r="E14" s="61">
        <v>0.5689997</v>
      </c>
      <c r="F14" s="61">
        <v>0.56740760000000001</v>
      </c>
      <c r="G14" s="61">
        <v>0.57059190000000004</v>
      </c>
      <c r="S14" s="3"/>
      <c r="T14" s="3"/>
      <c r="U14" s="3"/>
      <c r="V14" s="3"/>
    </row>
    <row r="15" spans="2:22" ht="18" customHeight="1" x14ac:dyDescent="0.25">
      <c r="B15" s="82"/>
      <c r="C15" s="24" t="s">
        <v>38</v>
      </c>
      <c r="D15" s="60">
        <v>3653</v>
      </c>
      <c r="E15" s="61">
        <v>0.58961129999999995</v>
      </c>
      <c r="F15" s="61">
        <v>0.58650409999999997</v>
      </c>
      <c r="G15" s="61">
        <v>0.59271839999999998</v>
      </c>
      <c r="H15" s="28" t="s">
        <v>56</v>
      </c>
      <c r="S15" s="3"/>
      <c r="T15" s="3"/>
      <c r="U15" s="3"/>
      <c r="V15" s="3"/>
    </row>
    <row r="16" spans="2:22" ht="18" customHeight="1" x14ac:dyDescent="0.25">
      <c r="B16" s="82"/>
      <c r="C16" s="24" t="s">
        <v>39</v>
      </c>
      <c r="D16" s="60">
        <v>688</v>
      </c>
      <c r="E16" s="61">
        <v>0.61560079999999995</v>
      </c>
      <c r="F16" s="61">
        <v>0.60754680000000005</v>
      </c>
      <c r="G16" s="61">
        <v>0.62365470000000001</v>
      </c>
      <c r="H16" s="28" t="s">
        <v>56</v>
      </c>
      <c r="S16" s="3"/>
      <c r="T16" s="3"/>
      <c r="U16" s="3"/>
      <c r="V16" s="3"/>
    </row>
    <row r="17" spans="2:22" ht="18" customHeight="1" x14ac:dyDescent="0.25">
      <c r="B17" s="82" t="s">
        <v>0</v>
      </c>
      <c r="C17" s="34" t="s">
        <v>34</v>
      </c>
      <c r="D17" s="62">
        <f t="shared" ref="D17:D22" si="0">D5+D11</f>
        <v>27634</v>
      </c>
      <c r="E17" s="63">
        <v>0.4812785</v>
      </c>
      <c r="F17" s="63">
        <v>0.47984389999999999</v>
      </c>
      <c r="G17" s="63">
        <v>0.48271310000000001</v>
      </c>
      <c r="S17" s="3"/>
      <c r="T17" s="3"/>
      <c r="U17" s="3"/>
      <c r="V17" s="3"/>
    </row>
    <row r="18" spans="2:22" ht="18" customHeight="1" x14ac:dyDescent="0.25">
      <c r="B18" s="82"/>
      <c r="C18" s="34" t="s">
        <v>35</v>
      </c>
      <c r="D18" s="62">
        <f t="shared" si="0"/>
        <v>25908</v>
      </c>
      <c r="E18" s="63">
        <v>0.51138130000000004</v>
      </c>
      <c r="F18" s="63">
        <v>0.50983210000000001</v>
      </c>
      <c r="G18" s="63">
        <v>0.51293049999999996</v>
      </c>
      <c r="S18" s="3"/>
      <c r="T18" s="3"/>
      <c r="U18" s="3"/>
      <c r="V18" s="3"/>
    </row>
    <row r="19" spans="2:22" ht="18" customHeight="1" x14ac:dyDescent="0.25">
      <c r="B19" s="82"/>
      <c r="C19" s="34" t="s">
        <v>36</v>
      </c>
      <c r="D19" s="62">
        <f t="shared" si="0"/>
        <v>22950</v>
      </c>
      <c r="E19" s="63">
        <v>0.56693899999999997</v>
      </c>
      <c r="F19" s="63">
        <v>0.56536090000000006</v>
      </c>
      <c r="G19" s="63">
        <v>0.5685171</v>
      </c>
      <c r="S19" s="3"/>
      <c r="T19" s="3"/>
      <c r="U19" s="3"/>
      <c r="V19" s="3"/>
    </row>
    <row r="20" spans="2:22" ht="18" customHeight="1" x14ac:dyDescent="0.25">
      <c r="B20" s="82"/>
      <c r="C20" s="34" t="s">
        <v>37</v>
      </c>
      <c r="D20" s="62">
        <f t="shared" si="0"/>
        <v>15962</v>
      </c>
      <c r="E20" s="63">
        <v>0.62544480000000002</v>
      </c>
      <c r="F20" s="63">
        <v>0.6236486</v>
      </c>
      <c r="G20" s="63">
        <v>0.6272411</v>
      </c>
      <c r="S20" s="3"/>
      <c r="T20" s="3"/>
      <c r="U20" s="3"/>
      <c r="V20" s="3"/>
    </row>
    <row r="21" spans="2:22" ht="18" customHeight="1" x14ac:dyDescent="0.25">
      <c r="B21" s="82"/>
      <c r="C21" s="34" t="s">
        <v>38</v>
      </c>
      <c r="D21" s="62">
        <f t="shared" si="0"/>
        <v>5079</v>
      </c>
      <c r="E21" s="63">
        <v>0.64486779999999999</v>
      </c>
      <c r="F21" s="63">
        <v>0.64149469999999997</v>
      </c>
      <c r="G21" s="63">
        <v>0.64824079999999995</v>
      </c>
      <c r="H21" s="28" t="s">
        <v>56</v>
      </c>
      <c r="S21" s="3"/>
      <c r="T21" s="3"/>
      <c r="U21" s="3"/>
      <c r="V21" s="3"/>
    </row>
    <row r="22" spans="2:22" ht="18" customHeight="1" x14ac:dyDescent="0.25">
      <c r="B22" s="82"/>
      <c r="C22" s="35" t="s">
        <v>39</v>
      </c>
      <c r="D22" s="64">
        <f t="shared" si="0"/>
        <v>917</v>
      </c>
      <c r="E22" s="63">
        <v>0.66575790000000001</v>
      </c>
      <c r="F22" s="63">
        <v>0.65739259999999999</v>
      </c>
      <c r="G22" s="63">
        <v>0.67412320000000003</v>
      </c>
      <c r="H22" s="28" t="s">
        <v>56</v>
      </c>
      <c r="S22" s="3"/>
      <c r="T22" s="3"/>
      <c r="U22" s="3"/>
      <c r="V22" s="3"/>
    </row>
    <row r="23" spans="2:22" ht="18" customHeight="1" x14ac:dyDescent="0.25">
      <c r="B23" s="79" t="s">
        <v>43</v>
      </c>
      <c r="C23" s="83"/>
      <c r="D23" s="65">
        <f>SUM(D17:D22)</f>
        <v>98450</v>
      </c>
      <c r="E23" s="45">
        <v>0.54270090000000004</v>
      </c>
      <c r="F23" s="45">
        <v>0.54185749999999999</v>
      </c>
      <c r="G23" s="45">
        <v>0.54354429999999998</v>
      </c>
      <c r="S23" s="3"/>
      <c r="T23" s="3"/>
      <c r="U23" s="3"/>
      <c r="V23" s="3"/>
    </row>
    <row r="24" spans="2:22" ht="15" customHeight="1" x14ac:dyDescent="0.25">
      <c r="B24" s="52" t="s">
        <v>92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</row>
    <row r="25" spans="2:22" ht="12" customHeight="1" x14ac:dyDescent="0.25">
      <c r="B25" s="52" t="s">
        <v>100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</row>
    <row r="26" spans="2:22" ht="12" customHeight="1" x14ac:dyDescent="0.25">
      <c r="B26" s="52" t="s">
        <v>93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</row>
    <row r="27" spans="2:22" ht="12" customHeight="1" x14ac:dyDescent="0.25">
      <c r="B27" s="52" t="s">
        <v>94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</row>
    <row r="28" spans="2:22" ht="24.95" customHeight="1" x14ac:dyDescent="0.25">
      <c r="B28" s="74" t="s">
        <v>95</v>
      </c>
      <c r="C28" s="74"/>
      <c r="D28" s="74"/>
      <c r="E28" s="74"/>
      <c r="F28" s="74"/>
      <c r="G28" s="74"/>
      <c r="H28" s="74"/>
      <c r="I28" s="74"/>
      <c r="J28" s="52"/>
      <c r="K28" s="52"/>
      <c r="L28" s="52"/>
    </row>
    <row r="29" spans="2:22" ht="12" customHeight="1" x14ac:dyDescent="0.25">
      <c r="B29" s="48" t="s">
        <v>64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</row>
    <row r="32" spans="2:22" x14ac:dyDescent="0.25">
      <c r="B32" s="2"/>
      <c r="C32" s="2"/>
      <c r="D32" s="2"/>
      <c r="E32" s="2"/>
      <c r="F32" s="2"/>
      <c r="G32" s="2"/>
      <c r="H32" s="2"/>
      <c r="I32" s="2"/>
      <c r="J32" s="2"/>
    </row>
  </sheetData>
  <sheetProtection algorithmName="SHA-512" hashValue="vIe1hA8G9FdThYFLzmSgvIkpDeOHrk9pqdjBI56rFiaqjjcRq7yv91/LLPjR07nSXL81ndkQUurdGsZptXHG4g==" saltValue="4ITMz+6hiU+eXYYwc4X/fg==" spinCount="100000" sheet="1" objects="1" scenarios="1"/>
  <mergeCells count="5">
    <mergeCell ref="B5:B10"/>
    <mergeCell ref="B11:B16"/>
    <mergeCell ref="B17:B22"/>
    <mergeCell ref="B23:C23"/>
    <mergeCell ref="B28:I2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27F76"/>
  </sheetPr>
  <dimension ref="B2:U28"/>
  <sheetViews>
    <sheetView showGridLines="0" zoomScaleNormal="100" zoomScalePageLayoutView="70" workbookViewId="0">
      <selection activeCell="B19" sqref="B19"/>
    </sheetView>
  </sheetViews>
  <sheetFormatPr baseColWidth="10" defaultColWidth="10.85546875" defaultRowHeight="15" x14ac:dyDescent="0.25"/>
  <cols>
    <col min="1" max="1" width="10.85546875" style="1"/>
    <col min="2" max="2" width="17.28515625" style="1" customWidth="1"/>
    <col min="3" max="3" width="20" style="1" customWidth="1"/>
    <col min="4" max="8" width="14.28515625" style="1" customWidth="1"/>
    <col min="9" max="16384" width="10.85546875" style="1"/>
  </cols>
  <sheetData>
    <row r="2" spans="2:21" x14ac:dyDescent="0.25">
      <c r="B2" s="46" t="s">
        <v>53</v>
      </c>
    </row>
    <row r="3" spans="2:21" x14ac:dyDescent="0.25">
      <c r="B3" s="47" t="s">
        <v>54</v>
      </c>
    </row>
    <row r="4" spans="2:21" ht="50.1" customHeight="1" x14ac:dyDescent="0.25">
      <c r="B4" s="31" t="s">
        <v>42</v>
      </c>
      <c r="C4" s="31" t="s">
        <v>110</v>
      </c>
      <c r="D4" s="31" t="s">
        <v>104</v>
      </c>
      <c r="E4" s="31" t="s">
        <v>106</v>
      </c>
      <c r="F4" s="31" t="s">
        <v>107</v>
      </c>
      <c r="G4" s="31" t="s">
        <v>108</v>
      </c>
      <c r="H4" s="31" t="s">
        <v>109</v>
      </c>
    </row>
    <row r="5" spans="2:21" s="18" customFormat="1" ht="18" customHeight="1" x14ac:dyDescent="0.25">
      <c r="B5" s="25" t="s">
        <v>31</v>
      </c>
      <c r="C5" s="58">
        <v>6071</v>
      </c>
      <c r="D5" s="66">
        <v>66.08623</v>
      </c>
      <c r="E5" s="66">
        <v>16.534839999999999</v>
      </c>
      <c r="F5" s="66">
        <v>82.772090000000006</v>
      </c>
      <c r="G5" s="66">
        <v>82.527270000000001</v>
      </c>
      <c r="H5" s="66">
        <v>83.016919999999999</v>
      </c>
    </row>
    <row r="6" spans="2:21" s="18" customFormat="1" ht="18" customHeight="1" x14ac:dyDescent="0.25">
      <c r="B6" s="26" t="s">
        <v>32</v>
      </c>
      <c r="C6" s="60">
        <v>8143</v>
      </c>
      <c r="D6" s="67">
        <v>64.14761</v>
      </c>
      <c r="E6" s="67">
        <v>16.58774</v>
      </c>
      <c r="F6" s="67">
        <v>80.903819999999996</v>
      </c>
      <c r="G6" s="67">
        <v>80.701139999999995</v>
      </c>
      <c r="H6" s="67">
        <v>81.106499999999997</v>
      </c>
    </row>
    <row r="7" spans="2:21" s="18" customFormat="1" ht="18" customHeight="1" x14ac:dyDescent="0.25">
      <c r="B7" s="26" t="s">
        <v>33</v>
      </c>
      <c r="C7" s="60">
        <v>6592</v>
      </c>
      <c r="D7" s="67">
        <v>64.771010000000004</v>
      </c>
      <c r="E7" s="67">
        <v>16.13683</v>
      </c>
      <c r="F7" s="67">
        <v>81.110979999999998</v>
      </c>
      <c r="G7" s="67">
        <v>80.869169999999997</v>
      </c>
      <c r="H7" s="67">
        <v>81.352779999999996</v>
      </c>
    </row>
    <row r="8" spans="2:21" s="18" customFormat="1" ht="18" customHeight="1" x14ac:dyDescent="0.25">
      <c r="B8" s="26" t="s">
        <v>28</v>
      </c>
      <c r="C8" s="60">
        <v>165</v>
      </c>
      <c r="D8" s="67">
        <v>65.245450000000005</v>
      </c>
      <c r="E8" s="67">
        <v>17.327269999999999</v>
      </c>
      <c r="F8" s="67">
        <v>82.792270000000002</v>
      </c>
      <c r="G8" s="67">
        <v>81.113119999999995</v>
      </c>
      <c r="H8" s="67">
        <v>84.471419999999995</v>
      </c>
    </row>
    <row r="9" spans="2:21" s="18" customFormat="1" ht="18" customHeight="1" x14ac:dyDescent="0.25">
      <c r="B9" s="27" t="s">
        <v>29</v>
      </c>
      <c r="C9" s="68">
        <v>130</v>
      </c>
      <c r="D9" s="69">
        <v>61.76538</v>
      </c>
      <c r="E9" s="69">
        <v>14.461539999999999</v>
      </c>
      <c r="F9" s="69">
        <v>76.409229999999994</v>
      </c>
      <c r="G9" s="69">
        <v>75.112279999999998</v>
      </c>
      <c r="H9" s="69">
        <v>77.706190000000007</v>
      </c>
    </row>
    <row r="10" spans="2:21" s="18" customFormat="1" ht="18" customHeight="1" x14ac:dyDescent="0.25">
      <c r="B10" s="21" t="s">
        <v>0</v>
      </c>
      <c r="C10" s="44">
        <f>SUM(C5:C9)</f>
        <v>21101</v>
      </c>
      <c r="D10" s="70">
        <v>64.894030000000001</v>
      </c>
      <c r="E10" s="70">
        <v>16.424340000000001</v>
      </c>
      <c r="F10" s="70">
        <v>81.493139999999997</v>
      </c>
      <c r="G10" s="70">
        <v>81.362139999999997</v>
      </c>
      <c r="H10" s="70">
        <v>81.624139999999997</v>
      </c>
    </row>
    <row r="11" spans="2:21" x14ac:dyDescent="0.25">
      <c r="B11" s="52" t="s">
        <v>97</v>
      </c>
      <c r="C11" s="52"/>
      <c r="D11" s="52"/>
      <c r="E11" s="52"/>
      <c r="F11" s="52"/>
      <c r="G11" s="52"/>
      <c r="H11" s="52"/>
    </row>
    <row r="12" spans="2:21" ht="12.75" customHeight="1" x14ac:dyDescent="0.25">
      <c r="B12" s="52" t="s">
        <v>101</v>
      </c>
      <c r="C12" s="52"/>
      <c r="D12" s="52"/>
      <c r="E12" s="52"/>
      <c r="F12" s="52"/>
      <c r="G12" s="52"/>
      <c r="H12" s="52"/>
    </row>
    <row r="13" spans="2:21" ht="12.75" customHeight="1" x14ac:dyDescent="0.25">
      <c r="B13" s="52" t="s">
        <v>102</v>
      </c>
      <c r="C13" s="52"/>
      <c r="D13" s="52"/>
      <c r="E13" s="52"/>
      <c r="F13" s="52"/>
      <c r="G13" s="52"/>
      <c r="H13" s="52"/>
      <c r="O13" s="4"/>
      <c r="P13" s="4"/>
      <c r="Q13" s="4"/>
      <c r="R13" s="4"/>
      <c r="S13" s="4"/>
      <c r="T13" s="4"/>
      <c r="U13" s="4"/>
    </row>
    <row r="14" spans="2:21" ht="24.95" customHeight="1" x14ac:dyDescent="0.25">
      <c r="B14" s="84" t="s">
        <v>103</v>
      </c>
      <c r="C14" s="84"/>
      <c r="D14" s="84"/>
      <c r="E14" s="84"/>
      <c r="F14" s="84"/>
      <c r="G14" s="84"/>
      <c r="H14" s="84"/>
      <c r="O14" s="4"/>
      <c r="P14" s="4"/>
      <c r="Q14" s="4"/>
      <c r="R14" s="4"/>
      <c r="S14" s="4"/>
      <c r="T14" s="4"/>
      <c r="U14" s="4"/>
    </row>
    <row r="15" spans="2:21" ht="12.75" customHeight="1" x14ac:dyDescent="0.25">
      <c r="B15" s="52" t="s">
        <v>98</v>
      </c>
      <c r="C15" s="52"/>
      <c r="D15" s="52"/>
      <c r="E15" s="52"/>
      <c r="F15" s="52"/>
      <c r="G15" s="52"/>
      <c r="H15" s="52"/>
      <c r="O15" s="4"/>
      <c r="P15" s="4"/>
      <c r="Q15" s="4"/>
      <c r="R15" s="4"/>
      <c r="S15" s="4"/>
      <c r="T15" s="4"/>
      <c r="U15" s="4"/>
    </row>
    <row r="16" spans="2:21" ht="12.75" customHeight="1" x14ac:dyDescent="0.25">
      <c r="B16" s="52" t="s">
        <v>99</v>
      </c>
      <c r="C16" s="52"/>
      <c r="D16" s="52"/>
      <c r="E16" s="52"/>
      <c r="F16" s="52"/>
      <c r="G16" s="52"/>
      <c r="H16" s="52"/>
      <c r="O16" s="4"/>
      <c r="P16" s="4"/>
      <c r="Q16" s="4"/>
      <c r="R16" s="4"/>
      <c r="S16" s="4"/>
      <c r="T16" s="4"/>
      <c r="U16" s="4"/>
    </row>
    <row r="17" spans="2:21" ht="12.75" customHeight="1" x14ac:dyDescent="0.25">
      <c r="B17" s="48" t="s">
        <v>64</v>
      </c>
      <c r="C17" s="52"/>
      <c r="D17" s="52"/>
      <c r="E17" s="52"/>
      <c r="F17" s="52"/>
      <c r="G17" s="52"/>
      <c r="H17" s="52"/>
      <c r="O17" s="4"/>
      <c r="P17" s="4"/>
      <c r="Q17" s="4"/>
      <c r="R17" s="4"/>
      <c r="S17" s="4"/>
      <c r="T17" s="4"/>
      <c r="U17" s="4"/>
    </row>
    <row r="18" spans="2:21" x14ac:dyDescent="0.25">
      <c r="O18" s="4"/>
      <c r="P18" s="4"/>
      <c r="Q18" s="4"/>
      <c r="R18" s="4"/>
      <c r="S18" s="4"/>
      <c r="T18" s="4"/>
      <c r="U18" s="4"/>
    </row>
    <row r="19" spans="2:21" x14ac:dyDescent="0.25">
      <c r="B19"/>
      <c r="C19"/>
      <c r="D19"/>
      <c r="E19"/>
      <c r="F19"/>
      <c r="G19"/>
      <c r="H19"/>
      <c r="I19"/>
      <c r="J19"/>
      <c r="K19"/>
      <c r="L19"/>
    </row>
    <row r="20" spans="2:21" x14ac:dyDescent="0.25">
      <c r="B20" s="29"/>
      <c r="C20"/>
      <c r="D20"/>
      <c r="E20"/>
      <c r="F20"/>
      <c r="G20"/>
      <c r="H20"/>
      <c r="I20"/>
      <c r="J20"/>
      <c r="K20"/>
      <c r="L20"/>
    </row>
    <row r="21" spans="2:21" ht="15" customHeight="1" x14ac:dyDescent="0.25">
      <c r="B21" s="29"/>
      <c r="C21"/>
      <c r="D21"/>
      <c r="E21"/>
      <c r="F21"/>
      <c r="G21"/>
      <c r="H21"/>
      <c r="I21"/>
      <c r="J21"/>
      <c r="K21"/>
      <c r="L21"/>
    </row>
    <row r="22" spans="2:21" x14ac:dyDescent="0.25">
      <c r="B22" s="29"/>
      <c r="C22"/>
      <c r="D22"/>
      <c r="E22"/>
      <c r="F22"/>
      <c r="G22"/>
      <c r="H22"/>
      <c r="I22"/>
      <c r="J22"/>
      <c r="K22"/>
    </row>
    <row r="23" spans="2:21" x14ac:dyDescent="0.25">
      <c r="B23" s="29"/>
      <c r="C23"/>
      <c r="D23"/>
      <c r="E23"/>
      <c r="F23"/>
      <c r="G23"/>
      <c r="H23"/>
      <c r="I23"/>
      <c r="J23"/>
      <c r="K23"/>
    </row>
    <row r="24" spans="2:21" x14ac:dyDescent="0.25">
      <c r="B24" s="29"/>
      <c r="C24"/>
      <c r="D24"/>
      <c r="E24"/>
      <c r="F24"/>
      <c r="G24"/>
      <c r="H24"/>
      <c r="I24"/>
      <c r="J24"/>
      <c r="K24"/>
    </row>
    <row r="25" spans="2:21" x14ac:dyDescent="0.25">
      <c r="B25" s="29"/>
      <c r="C25"/>
      <c r="D25"/>
      <c r="E25"/>
      <c r="F25"/>
      <c r="G25"/>
      <c r="H25"/>
      <c r="I25"/>
      <c r="J25"/>
      <c r="K25"/>
    </row>
    <row r="26" spans="2:21" x14ac:dyDescent="0.25">
      <c r="B26" s="30"/>
      <c r="C26"/>
      <c r="D26"/>
      <c r="E26"/>
      <c r="F26"/>
      <c r="G26"/>
      <c r="H26"/>
      <c r="I26"/>
      <c r="J26"/>
      <c r="K26"/>
    </row>
    <row r="27" spans="2:21" x14ac:dyDescent="0.25">
      <c r="B27"/>
      <c r="C27"/>
      <c r="D27"/>
      <c r="E27"/>
      <c r="F27"/>
      <c r="G27"/>
      <c r="H27"/>
      <c r="I27"/>
      <c r="J27"/>
      <c r="K27"/>
    </row>
    <row r="28" spans="2:21" x14ac:dyDescent="0.25">
      <c r="B28"/>
      <c r="C28"/>
      <c r="D28"/>
      <c r="E28"/>
      <c r="F28"/>
      <c r="G28"/>
      <c r="H28"/>
      <c r="I28"/>
      <c r="J28"/>
      <c r="K28"/>
    </row>
  </sheetData>
  <sheetProtection algorithmName="SHA-512" hashValue="8gAnfdIUskjmfGpbChLxzlvqmW/L30Y21pi3Ms83vzxbB3RRW+2IzBKyZy+HrED+ggXSvIW8aWkp0UAXGOtx8w==" saltValue="qJHTHjXFdiYNQ9U/l3VSPQ==" spinCount="100000" sheet="1" objects="1" scenarios="1"/>
  <mergeCells count="1">
    <mergeCell ref="B14:H1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27F76"/>
  </sheetPr>
  <dimension ref="B2:U27"/>
  <sheetViews>
    <sheetView showGridLines="0" zoomScaleNormal="100" zoomScalePageLayoutView="70" workbookViewId="0">
      <selection activeCell="D19" sqref="D19"/>
    </sheetView>
  </sheetViews>
  <sheetFormatPr baseColWidth="10" defaultColWidth="10.85546875" defaultRowHeight="15" x14ac:dyDescent="0.25"/>
  <cols>
    <col min="1" max="1" width="10.85546875" style="1"/>
    <col min="2" max="2" width="17.28515625" style="1" customWidth="1"/>
    <col min="3" max="3" width="20" style="1" customWidth="1"/>
    <col min="4" max="8" width="14.28515625" style="1" customWidth="1"/>
    <col min="9" max="16384" width="10.85546875" style="1"/>
  </cols>
  <sheetData>
    <row r="2" spans="2:21" x14ac:dyDescent="0.25">
      <c r="B2" s="46" t="s">
        <v>51</v>
      </c>
    </row>
    <row r="3" spans="2:21" x14ac:dyDescent="0.25">
      <c r="B3" s="47" t="s">
        <v>52</v>
      </c>
    </row>
    <row r="4" spans="2:21" ht="50.1" customHeight="1" x14ac:dyDescent="0.25">
      <c r="B4" s="31" t="s">
        <v>40</v>
      </c>
      <c r="C4" s="31" t="s">
        <v>105</v>
      </c>
      <c r="D4" s="31" t="s">
        <v>104</v>
      </c>
      <c r="E4" s="31" t="s">
        <v>106</v>
      </c>
      <c r="F4" s="31" t="s">
        <v>107</v>
      </c>
      <c r="G4" s="31" t="s">
        <v>108</v>
      </c>
      <c r="H4" s="31" t="s">
        <v>55</v>
      </c>
    </row>
    <row r="5" spans="2:21" s="18" customFormat="1" ht="18" customHeight="1" x14ac:dyDescent="0.25">
      <c r="B5" s="16" t="s">
        <v>34</v>
      </c>
      <c r="C5" s="38">
        <v>4628</v>
      </c>
      <c r="D5" s="71">
        <v>60.987580000000001</v>
      </c>
      <c r="E5" s="71">
        <v>12.889799999999999</v>
      </c>
      <c r="F5" s="71">
        <v>74.043450000000007</v>
      </c>
      <c r="G5" s="71">
        <v>73.816379999999995</v>
      </c>
      <c r="H5" s="71">
        <v>74.270520000000005</v>
      </c>
    </row>
    <row r="6" spans="2:21" s="18" customFormat="1" ht="18" customHeight="1" x14ac:dyDescent="0.25">
      <c r="B6" s="15" t="s">
        <v>35</v>
      </c>
      <c r="C6" s="40">
        <v>4972</v>
      </c>
      <c r="D6" s="72">
        <v>62.881129999999999</v>
      </c>
      <c r="E6" s="72">
        <v>15.60177</v>
      </c>
      <c r="F6" s="72">
        <v>78.674120000000002</v>
      </c>
      <c r="G6" s="72">
        <v>78.467060000000004</v>
      </c>
      <c r="H6" s="72">
        <v>78.881169999999997</v>
      </c>
    </row>
    <row r="7" spans="2:21" s="18" customFormat="1" ht="18" customHeight="1" x14ac:dyDescent="0.25">
      <c r="B7" s="15" t="s">
        <v>36</v>
      </c>
      <c r="C7" s="40">
        <v>5184</v>
      </c>
      <c r="D7" s="72">
        <v>65.347219999999993</v>
      </c>
      <c r="E7" s="72">
        <v>16.334879999999998</v>
      </c>
      <c r="F7" s="72">
        <v>81.824730000000002</v>
      </c>
      <c r="G7" s="72">
        <v>81.614019999999996</v>
      </c>
      <c r="H7" s="72">
        <v>82.035449999999997</v>
      </c>
    </row>
    <row r="8" spans="2:21" s="18" customFormat="1" ht="18" customHeight="1" x14ac:dyDescent="0.25">
      <c r="B8" s="15" t="s">
        <v>37</v>
      </c>
      <c r="C8" s="40">
        <v>4681</v>
      </c>
      <c r="D8" s="72">
        <v>68.206580000000002</v>
      </c>
      <c r="E8" s="72">
        <v>19.319800000000001</v>
      </c>
      <c r="F8" s="72">
        <v>87.734909999999999</v>
      </c>
      <c r="G8" s="72">
        <v>87.499200000000002</v>
      </c>
      <c r="H8" s="72">
        <v>87.970619999999997</v>
      </c>
    </row>
    <row r="9" spans="2:21" s="18" customFormat="1" ht="18" customHeight="1" x14ac:dyDescent="0.25">
      <c r="B9" s="15" t="s">
        <v>38</v>
      </c>
      <c r="C9" s="40">
        <v>1413</v>
      </c>
      <c r="D9" s="72">
        <v>70.774950000000004</v>
      </c>
      <c r="E9" s="72">
        <v>20.610759999999999</v>
      </c>
      <c r="F9" s="72">
        <v>91.535600000000002</v>
      </c>
      <c r="G9" s="72">
        <v>91.072379999999995</v>
      </c>
      <c r="H9" s="72">
        <v>91.998819999999995</v>
      </c>
    </row>
    <row r="10" spans="2:21" s="18" customFormat="1" ht="18" customHeight="1" x14ac:dyDescent="0.25">
      <c r="B10" s="22" t="s">
        <v>39</v>
      </c>
      <c r="C10" s="42">
        <v>223</v>
      </c>
      <c r="D10" s="73">
        <v>73.513450000000006</v>
      </c>
      <c r="E10" s="73">
        <v>22.892379999999999</v>
      </c>
      <c r="F10" s="73">
        <v>96.589799999999997</v>
      </c>
      <c r="G10" s="73">
        <v>95.512529999999998</v>
      </c>
      <c r="H10" s="73">
        <v>97.667069999999995</v>
      </c>
    </row>
    <row r="11" spans="2:21" s="18" customFormat="1" ht="18" customHeight="1" x14ac:dyDescent="0.25">
      <c r="B11" s="21" t="s">
        <v>0</v>
      </c>
      <c r="C11" s="44">
        <f>SUM(C5:C10)</f>
        <v>21101</v>
      </c>
      <c r="D11" s="70">
        <v>64.894030000000001</v>
      </c>
      <c r="E11" s="70">
        <v>16.424340000000001</v>
      </c>
      <c r="F11" s="70">
        <v>81.493139999999997</v>
      </c>
      <c r="G11" s="70">
        <v>81.362137700000005</v>
      </c>
      <c r="H11" s="70">
        <v>81.624135499999994</v>
      </c>
    </row>
    <row r="12" spans="2:21" x14ac:dyDescent="0.25">
      <c r="B12" s="52" t="s">
        <v>97</v>
      </c>
      <c r="C12" s="52"/>
      <c r="D12" s="52"/>
      <c r="E12" s="52"/>
      <c r="F12" s="52"/>
      <c r="G12" s="52"/>
      <c r="H12" s="52"/>
    </row>
    <row r="13" spans="2:21" ht="12.75" customHeight="1" x14ac:dyDescent="0.25">
      <c r="B13" s="52" t="s">
        <v>101</v>
      </c>
      <c r="C13" s="52"/>
      <c r="D13" s="52"/>
      <c r="E13" s="52"/>
      <c r="F13" s="52"/>
      <c r="G13" s="52"/>
      <c r="H13" s="52"/>
    </row>
    <row r="14" spans="2:21" ht="12.75" customHeight="1" x14ac:dyDescent="0.25">
      <c r="B14" s="52" t="s">
        <v>102</v>
      </c>
      <c r="C14" s="52"/>
      <c r="D14" s="52"/>
      <c r="E14" s="52"/>
      <c r="F14" s="52"/>
      <c r="G14" s="52"/>
      <c r="H14" s="52"/>
      <c r="O14" s="4"/>
      <c r="P14" s="4"/>
      <c r="Q14" s="4"/>
      <c r="R14" s="4"/>
      <c r="S14" s="4"/>
      <c r="T14" s="4"/>
      <c r="U14" s="4"/>
    </row>
    <row r="15" spans="2:21" ht="24.95" customHeight="1" x14ac:dyDescent="0.25">
      <c r="B15" s="84" t="s">
        <v>103</v>
      </c>
      <c r="C15" s="84"/>
      <c r="D15" s="84"/>
      <c r="E15" s="84"/>
      <c r="F15" s="84"/>
      <c r="G15" s="84"/>
      <c r="H15" s="84"/>
      <c r="O15" s="4"/>
      <c r="P15" s="4"/>
      <c r="Q15" s="4"/>
      <c r="R15" s="4"/>
      <c r="S15" s="4"/>
      <c r="T15" s="4"/>
      <c r="U15" s="4"/>
    </row>
    <row r="16" spans="2:21" ht="12.75" customHeight="1" x14ac:dyDescent="0.25">
      <c r="B16" s="52" t="s">
        <v>98</v>
      </c>
      <c r="C16" s="52"/>
      <c r="D16" s="52"/>
      <c r="E16" s="52"/>
      <c r="F16" s="52"/>
      <c r="G16" s="52"/>
      <c r="H16" s="52"/>
      <c r="O16" s="4"/>
      <c r="P16" s="4"/>
      <c r="Q16" s="4"/>
      <c r="R16" s="4"/>
      <c r="S16" s="4"/>
      <c r="T16" s="4"/>
      <c r="U16" s="4"/>
    </row>
    <row r="17" spans="2:21" ht="12.75" customHeight="1" x14ac:dyDescent="0.25">
      <c r="B17" s="52" t="s">
        <v>99</v>
      </c>
      <c r="C17" s="52"/>
      <c r="D17" s="52"/>
      <c r="E17" s="52"/>
      <c r="F17" s="52"/>
      <c r="G17" s="52"/>
      <c r="H17" s="52"/>
      <c r="O17" s="4"/>
      <c r="P17" s="4"/>
      <c r="Q17" s="4"/>
      <c r="R17" s="4"/>
      <c r="S17" s="4"/>
      <c r="T17" s="4"/>
      <c r="U17" s="4"/>
    </row>
    <row r="18" spans="2:21" ht="12.75" customHeight="1" x14ac:dyDescent="0.25">
      <c r="B18" s="48" t="s">
        <v>64</v>
      </c>
      <c r="C18" s="52"/>
      <c r="D18" s="52"/>
      <c r="E18" s="52"/>
      <c r="F18" s="52"/>
      <c r="G18" s="52"/>
      <c r="H18" s="52"/>
      <c r="O18" s="4"/>
      <c r="P18" s="4"/>
      <c r="Q18" s="4"/>
      <c r="R18" s="4"/>
      <c r="S18" s="4"/>
      <c r="T18" s="4"/>
      <c r="U18" s="4"/>
    </row>
    <row r="19" spans="2:21" x14ac:dyDescent="0.25">
      <c r="O19" s="4"/>
      <c r="P19" s="4"/>
      <c r="Q19" s="4"/>
      <c r="R19" s="4"/>
      <c r="S19" s="4"/>
      <c r="T19" s="4"/>
      <c r="U19" s="4"/>
    </row>
    <row r="20" spans="2:21" x14ac:dyDescent="0.25">
      <c r="B20" s="29"/>
      <c r="C20"/>
      <c r="D20"/>
      <c r="E20"/>
      <c r="F20"/>
      <c r="G20"/>
      <c r="H20"/>
      <c r="I20"/>
      <c r="J20" s="5"/>
      <c r="K20" s="2"/>
      <c r="L20" s="2"/>
    </row>
    <row r="21" spans="2:21" x14ac:dyDescent="0.25">
      <c r="B21" s="29"/>
      <c r="C21"/>
      <c r="D21"/>
      <c r="E21"/>
      <c r="F21"/>
      <c r="G21"/>
      <c r="H21"/>
      <c r="I21"/>
      <c r="J21" s="5"/>
      <c r="K21" s="2"/>
      <c r="L21" s="2"/>
    </row>
    <row r="22" spans="2:21" x14ac:dyDescent="0.25">
      <c r="B22" s="29"/>
    </row>
    <row r="23" spans="2:21" x14ac:dyDescent="0.25">
      <c r="B23" s="29"/>
    </row>
    <row r="24" spans="2:21" x14ac:dyDescent="0.25">
      <c r="B24" s="29"/>
    </row>
    <row r="25" spans="2:21" x14ac:dyDescent="0.25">
      <c r="B25" s="29"/>
    </row>
    <row r="26" spans="2:21" x14ac:dyDescent="0.25">
      <c r="B26" s="29"/>
    </row>
    <row r="27" spans="2:21" x14ac:dyDescent="0.25">
      <c r="B27" s="30"/>
    </row>
  </sheetData>
  <sheetProtection algorithmName="SHA-512" hashValue="9CcMyEmSpZHyXxcX1TI3XM7ClRz0/r4DhtyA2sejd/Z9Tul++unYaig5HsG3svJcCUEgvkIycp8skthvtjeXLA==" saltValue="ftUwpJxEZLMeTaiJPwmMyA==" spinCount="100000" sheet="1" objects="1" scenarios="1"/>
  <mergeCells count="1">
    <mergeCell ref="B15:H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886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Tabla 1.</vt:lpstr>
      <vt:lpstr>Tabla 2.</vt:lpstr>
      <vt:lpstr>Tabla 3.</vt:lpstr>
      <vt:lpstr>Tabla 4.</vt:lpstr>
      <vt:lpstr>Tabla 5.</vt:lpstr>
      <vt:lpstr>Tabla 6. </vt:lpstr>
      <vt:lpstr>Tabla 7.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LUIS DARCOURT MARQUEZ</dc:creator>
  <cp:lastModifiedBy>ANTONIO WILFREDO AYESTAS YSIQUE</cp:lastModifiedBy>
  <dcterms:created xsi:type="dcterms:W3CDTF">2016-03-30T14:37:56Z</dcterms:created>
  <dcterms:modified xsi:type="dcterms:W3CDTF">2020-03-13T22:10:22Z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