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800" windowHeight="14235"/>
  </bookViews>
  <sheets>
    <sheet name="Tabla 1" sheetId="1" r:id="rId1"/>
    <sheet name="Tabla 2" sheetId="2" r:id="rId2"/>
    <sheet name="Tabla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K22" i="2" l="1"/>
  <c r="J22" i="2"/>
  <c r="I22" i="2"/>
  <c r="H22" i="2"/>
  <c r="C31" i="2"/>
  <c r="G31" i="2" l="1"/>
  <c r="F31" i="2"/>
  <c r="E31" i="2"/>
  <c r="D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G11" i="1"/>
  <c r="F11" i="1"/>
  <c r="E11" i="1"/>
  <c r="D11" i="1"/>
  <c r="C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J11" i="1" l="1"/>
  <c r="H11" i="1"/>
  <c r="I11" i="1"/>
  <c r="K11" i="1"/>
  <c r="K31" i="2"/>
  <c r="H31" i="2"/>
  <c r="J31" i="2"/>
  <c r="I31" i="2"/>
</calcChain>
</file>

<file path=xl/sharedStrings.xml><?xml version="1.0" encoding="utf-8"?>
<sst xmlns="http://schemas.openxmlformats.org/spreadsheetml/2006/main" count="89" uniqueCount="74">
  <si>
    <t>Tabla 1. Cuadro resumen del Concurso para el Ascenso de Escala de los profesores de Educación Técnico Productiva, según escala a la que postula</t>
  </si>
  <si>
    <t>Escala a la que postula</t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</si>
  <si>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</si>
  <si>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Nº de Metas de ascenso</t>
  </si>
  <si>
    <t>% Clasificados / evaluados</t>
  </si>
  <si>
    <t>% Ganadores / evaluados</t>
  </si>
  <si>
    <t>% Ganadores / clasificados</t>
  </si>
  <si>
    <t>% Ganadores / Metas</t>
  </si>
  <si>
    <t>Segunda</t>
  </si>
  <si>
    <t>Tercera</t>
  </si>
  <si>
    <t>Cuarta</t>
  </si>
  <si>
    <t>Quinta</t>
  </si>
  <si>
    <t>Sexta</t>
  </si>
  <si>
    <t>Séptima</t>
  </si>
  <si>
    <t>Total</t>
  </si>
  <si>
    <t>1/ Inscritos: número de postulantes inscritos en el concurso.</t>
  </si>
  <si>
    <t>3/ Evaluados: número de postulantes evaluados en Dominio Técnico, de acuerdo a la familia profesional de Educación Técnica Productiva en la que se inscribió.</t>
  </si>
  <si>
    <t>4/ Clasificados: número de postulantes que superaron el puntaje mínimo establecido en la evaluación de Dominio Técnico para cada escala.</t>
  </si>
  <si>
    <t>5/ Ganadores: número de postulantes que ganaron una vacante de ascenso de escala magisterial.</t>
  </si>
  <si>
    <t>Tabla 2. Cuadro resumen del Concurso para el Ascenso de Escala de los profesores de Educación Técnico Productiva, según región</t>
  </si>
  <si>
    <r>
      <t>Región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</si>
  <si>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</si>
  <si>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</si>
  <si>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</si>
  <si>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</si>
  <si>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</si>
  <si>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</si>
  <si>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</si>
  <si>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</si>
  <si>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</si>
  <si>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</si>
  <si>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</si>
  <si>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</si>
  <si>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</si>
  <si>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</si>
  <si>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</si>
  <si>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</si>
  <si>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</si>
  <si>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</si>
  <si>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</si>
  <si>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</si>
  <si>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</si>
  <si>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</si>
  <si>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</si>
  <si>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</si>
  <si>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</si>
  <si>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</si>
  <si>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1/ Región donde el postulante es titular.</t>
  </si>
  <si>
    <t>2/ Inscritos: número de postulantes inscritos en el concurso.</t>
  </si>
  <si>
    <t>Tabla 3. Puntaje promedio en la Evaluación de Dominio Técnico, la Evaluación de Trayectoria y el puntaje final, entre ganadores de una vacante de ascenso, según escala que ascendió</t>
  </si>
  <si>
    <t>Escala que ascendió</t>
  </si>
  <si>
    <r>
      <t>Nº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</si>
  <si>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Puntaje promedio  Dominio Técnico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</si>
  <si>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r>
      <t>Puntaje promedio Trayectoria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</si>
  <si>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r>
      <t xml:space="preserve">Puntaje promedio final 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</si>
  <si>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r>
      <t>Límite inferior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</si>
  <si>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r>
      <t>Límite superior</t>
    </r>
    <r>
      <rPr>
        <b/>
        <vertAlign val="superscript"/>
        <sz val="11"/>
        <color theme="2" tint="-0.499984740745262"/>
        <rFont val="Calibri"/>
        <family val="2"/>
        <scheme val="minor"/>
      </rPr>
      <t>6</t>
    </r>
  </si>
  <si>
    <t>1/Ganadores: número de postulantes que ganaron una vacante de ascenso de escala magisterial.</t>
  </si>
  <si>
    <t>2/Puntaje promedio Dominio Técnico: puntaje promedio en la Evaluación del Dominio Técnico. Este instrumento tuvo cuatro dimensiones, con un puntaje máximo de 120.</t>
  </si>
  <si>
    <t>3/Puntaje promedio Trayectoria: puntaje promedio en la Evaluación de Trayectoria. Este instrumento tuvo un puntaje máximo de 50.</t>
  </si>
  <si>
    <t>4/Puntaje promedio final: puntaje promedio del puntaje final. El puntaje final se calcula como la suma del puntaje en la Evaluación de Dominio Técnico, la Evaluación de Trayectoria y la Bonificación por Discapacidad, esta última solo en los casos que corresponda.</t>
  </si>
  <si>
    <t>5/Límite inferior: límite inferior del intervalo de confianza en que se ubica el promedio obtenido por los ganadores en el puntaje final.</t>
  </si>
  <si>
    <t>6/Límite superior: límite superior del intervalo de confianza en que se ubica el promedio obtenido por los ganadores en el puntaje final.</t>
  </si>
  <si>
    <t>Madre de Dios</t>
  </si>
  <si>
    <t>Fuente: MINEDU-DIGEDD-DIED, Concurso Público para el Ascenso de Escala de los profesores de Educación Técnico Productiva, 2018.</t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</si>
  <si>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</si>
  <si>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r>
      <t>Nº de postulantes  clasificados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</si>
  <si>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t>2/ Evaluados: número de postulantes evaluados en Dominio Técnico, de acuerdo a la familia profesional de Educación Técnica Productiva en la que se inscribió.</t>
  </si>
  <si>
    <t>3/ Clasificados: número de postulantes que superaron el puntaje mínimo establecido en la evaluación de Dominio Técnico para cada escala.</t>
  </si>
  <si>
    <r>
      <t>Nº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</si>
  <si>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t>4/ Ganadores: número de postulantes que ganaron una vacante de ascenso de escala magisterial.</t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</si>
  <si>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</si>
  <si>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r>
      <t>Nº de postulantes clasificados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</si>
  <si>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r>
      <t xml:space="preserve">Nº de postulantes ganadores de una vacante de ascenso 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</si>
</sst>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sz val="11"/>
      <color theme="2" tint="-0.499984740745262"/>
      <name val="Calibri"/>
      <family val="2"/>
      <scheme val="minor"/>
    </font>
    <font>
      <b/>
      <vertAlign val="superscript"/>
      <sz val="11"/>
      <color theme="1" tint="0.34998626667073579"/>
      <name val="Calibri"/>
      <family val="2"/>
      <scheme val="minor"/>
    </font>
    <font>
      <b/>
      <vertAlign val="superscript"/>
      <sz val="11"/>
      <color theme="2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0"/>
      <name val="Arial"/>
      <family val="2"/>
    </font>
    <font>
      <sz val="10"/>
      <color rgb="FF59595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FFD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20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2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left"/>
    </xf>
    <xf numFmtId="0" fontId="7" fillId="0" borderId="1" xfId="3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8" fillId="0" borderId="1" xfId="2" applyFont="1" applyFill="1" applyBorder="1" applyAlignment="1">
      <alignment vertical="top"/>
    </xf>
    <xf numFmtId="0" fontId="1" fillId="0" borderId="0" xfId="4"/>
    <xf numFmtId="2" fontId="7" fillId="0" borderId="1" xfId="3" applyNumberFormat="1" applyFont="1" applyBorder="1" applyAlignment="1">
      <alignment horizontal="center"/>
    </xf>
    <xf numFmtId="0" fontId="9" fillId="0" borderId="0" xfId="6"/>
    <xf numFmtId="0" fontId="9" fillId="0" borderId="0" xfId="7"/>
    <xf numFmtId="0" fontId="10" fillId="0" borderId="0" xfId="4" applyFont="1"/>
    <xf numFmtId="0" fontId="10" fillId="0" borderId="0" xfId="4" applyFont="1" applyAlignment="1">
      <alignment horizontal="left" wrapText="1"/>
    </xf>
    <xf numFmtId="0" fontId="10" fillId="0" borderId="2" xfId="4" applyFont="1" applyBorder="1" applyAlignment="1">
      <alignment horizontal="left" wrapText="1"/>
    </xf>
    <xf numFmtId="0" fontId="10" fillId="0" borderId="0" xfId="4" applyFont="1" applyAlignment="1">
      <alignment horizontal="left"/>
    </xf>
    <xf numFmtId="0" fontId="10" fillId="0" borderId="2" xfId="5" applyFont="1" applyBorder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4" applyFont="1" applyAlignment="1">
      <alignment vertical="center" wrapText="1"/>
    </xf>
    <xf numFmtId="0" fontId="10" fillId="0" borderId="0" xfId="4" applyFont="1" applyAlignment="1">
      <alignment horizontal="left" vertical="center" wrapText="1"/>
    </xf>
    <xf numFmtId="0" fontId="10" fillId="0" borderId="2" xfId="4" applyFont="1" applyBorder="1" applyAlignment="1">
      <alignment horizontal="left"/>
    </xf>
  </cellXfs>
  <cellStyles count="8">
    <cellStyle name="Normal" xfId="0" builtinId="0"/>
    <cellStyle name="Normal 2 4" xfId="3"/>
    <cellStyle name="Normal 3" xfId="4"/>
    <cellStyle name="Normal 3 4" xfId="5"/>
    <cellStyle name="Normal_Tabla 1" xfId="6"/>
    <cellStyle name="Normal_Tabla 3" xfId="7"/>
    <cellStyle name="Porcentaje" xfId="1" builtinId="5"/>
    <cellStyle name="Texto explicativ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showGridLines="0" tabSelected="1" workbookViewId="0">
      <selection activeCell="C10" sqref="C10"/>
    </sheetView>
  </sheetViews>
  <sheetFormatPr baseColWidth="10" defaultRowHeight="15" x14ac:dyDescent="0.25"/>
  <cols>
    <col min="2" max="2" width="12.28515625" customWidth="1"/>
    <col min="7" max="7" width="9.28515625" bestFit="1" customWidth="1"/>
    <col min="8" max="8" width="13.28515625" customWidth="1"/>
    <col min="9" max="9" width="14.140625" customWidth="1"/>
    <col min="10" max="10" width="13.7109375" customWidth="1"/>
    <col min="11" max="11" width="14.7109375" customWidth="1"/>
  </cols>
  <sheetData>
    <row r="2" spans="2:11" x14ac:dyDescent="0.25">
      <c r="B2" s="1" t="s">
        <v>0</v>
      </c>
    </row>
    <row r="4" spans="2:11" ht="92.25" x14ac:dyDescent="0.25">
      <c r="B4" s="2" t="s">
        <v>1</v>
      </c>
      <c r="C4" s="2" t="s">
        <v>2</v>
      </c>
      <c r="D4" s="2" t="s">
        <v>65</v>
      </c>
      <c r="E4" s="2" t="s">
        <v>66</v>
      </c>
      <c r="F4" s="2" t="s">
        <v>69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</row>
    <row r="5" spans="2:11" x14ac:dyDescent="0.25">
      <c r="B5" s="3" t="s">
        <v>8</v>
      </c>
      <c r="C5" s="4">
        <v>435</v>
      </c>
      <c r="D5" s="4">
        <v>300</v>
      </c>
      <c r="E5" s="4">
        <v>288</v>
      </c>
      <c r="F5" s="4">
        <v>288</v>
      </c>
      <c r="G5" s="4">
        <v>300</v>
      </c>
      <c r="H5" s="5">
        <f t="shared" ref="H5:H11" si="0">+E5/D5</f>
        <v>0.96</v>
      </c>
      <c r="I5" s="5">
        <f t="shared" ref="I5:I11" si="1">F5/D5</f>
        <v>0.96</v>
      </c>
      <c r="J5" s="5">
        <f>F5/E5</f>
        <v>1</v>
      </c>
      <c r="K5" s="5">
        <f>F5/G5</f>
        <v>0.96</v>
      </c>
    </row>
    <row r="6" spans="2:11" x14ac:dyDescent="0.25">
      <c r="B6" s="3" t="s">
        <v>9</v>
      </c>
      <c r="C6" s="4">
        <v>296</v>
      </c>
      <c r="D6" s="4">
        <v>172</v>
      </c>
      <c r="E6" s="4">
        <v>169</v>
      </c>
      <c r="F6" s="4">
        <v>169</v>
      </c>
      <c r="G6" s="4">
        <v>186</v>
      </c>
      <c r="H6" s="5">
        <f t="shared" si="0"/>
        <v>0.98255813953488369</v>
      </c>
      <c r="I6" s="5">
        <f t="shared" si="1"/>
        <v>0.98255813953488369</v>
      </c>
      <c r="J6" s="5">
        <f t="shared" ref="J6:J11" si="2">F6/E6</f>
        <v>1</v>
      </c>
      <c r="K6" s="5">
        <f t="shared" ref="K6:K11" si="3">F6/G6</f>
        <v>0.90860215053763438</v>
      </c>
    </row>
    <row r="7" spans="2:11" x14ac:dyDescent="0.25">
      <c r="B7" s="3" t="s">
        <v>10</v>
      </c>
      <c r="C7" s="4">
        <v>337</v>
      </c>
      <c r="D7" s="4">
        <v>238</v>
      </c>
      <c r="E7" s="4">
        <v>231</v>
      </c>
      <c r="F7" s="4">
        <v>231</v>
      </c>
      <c r="G7" s="4">
        <v>240</v>
      </c>
      <c r="H7" s="5">
        <f t="shared" si="0"/>
        <v>0.97058823529411764</v>
      </c>
      <c r="I7" s="5">
        <f t="shared" si="1"/>
        <v>0.97058823529411764</v>
      </c>
      <c r="J7" s="5">
        <f t="shared" si="2"/>
        <v>1</v>
      </c>
      <c r="K7" s="5">
        <f t="shared" si="3"/>
        <v>0.96250000000000002</v>
      </c>
    </row>
    <row r="8" spans="2:11" x14ac:dyDescent="0.25">
      <c r="B8" s="3" t="s">
        <v>11</v>
      </c>
      <c r="C8" s="4">
        <v>229</v>
      </c>
      <c r="D8" s="4">
        <v>163</v>
      </c>
      <c r="E8" s="4">
        <v>153</v>
      </c>
      <c r="F8" s="4">
        <v>153</v>
      </c>
      <c r="G8" s="4">
        <v>163</v>
      </c>
      <c r="H8" s="5">
        <f t="shared" si="0"/>
        <v>0.93865030674846628</v>
      </c>
      <c r="I8" s="5">
        <f t="shared" si="1"/>
        <v>0.93865030674846628</v>
      </c>
      <c r="J8" s="5">
        <f t="shared" si="2"/>
        <v>1</v>
      </c>
      <c r="K8" s="5">
        <f t="shared" si="3"/>
        <v>0.93865030674846628</v>
      </c>
    </row>
    <row r="9" spans="2:11" x14ac:dyDescent="0.25">
      <c r="B9" s="3" t="s">
        <v>12</v>
      </c>
      <c r="C9" s="4">
        <v>51</v>
      </c>
      <c r="D9" s="4">
        <v>36</v>
      </c>
      <c r="E9" s="4">
        <v>26</v>
      </c>
      <c r="F9" s="4">
        <v>26</v>
      </c>
      <c r="G9" s="4">
        <v>37</v>
      </c>
      <c r="H9" s="5">
        <f t="shared" si="0"/>
        <v>0.72222222222222221</v>
      </c>
      <c r="I9" s="5">
        <f t="shared" si="1"/>
        <v>0.72222222222222221</v>
      </c>
      <c r="J9" s="5">
        <f t="shared" si="2"/>
        <v>1</v>
      </c>
      <c r="K9" s="5">
        <f t="shared" si="3"/>
        <v>0.70270270270270274</v>
      </c>
    </row>
    <row r="10" spans="2:11" x14ac:dyDescent="0.25">
      <c r="B10" s="3" t="s">
        <v>13</v>
      </c>
      <c r="C10" s="4">
        <v>8</v>
      </c>
      <c r="D10" s="4">
        <v>4</v>
      </c>
      <c r="E10" s="4">
        <v>4</v>
      </c>
      <c r="F10" s="4">
        <v>4</v>
      </c>
      <c r="G10" s="4">
        <v>5</v>
      </c>
      <c r="H10" s="5">
        <f t="shared" si="0"/>
        <v>1</v>
      </c>
      <c r="I10" s="5">
        <f t="shared" si="1"/>
        <v>1</v>
      </c>
      <c r="J10" s="5">
        <f t="shared" si="2"/>
        <v>1</v>
      </c>
      <c r="K10" s="5">
        <f t="shared" si="3"/>
        <v>0.8</v>
      </c>
    </row>
    <row r="11" spans="2:11" x14ac:dyDescent="0.25">
      <c r="B11" s="6" t="s">
        <v>14</v>
      </c>
      <c r="C11" s="4">
        <f>SUM(C5:C10)</f>
        <v>1356</v>
      </c>
      <c r="D11" s="4">
        <f t="shared" ref="D11:G11" si="4">SUM(D5:D10)</f>
        <v>913</v>
      </c>
      <c r="E11" s="4">
        <f t="shared" si="4"/>
        <v>871</v>
      </c>
      <c r="F11" s="4">
        <f t="shared" si="4"/>
        <v>871</v>
      </c>
      <c r="G11" s="4">
        <f t="shared" si="4"/>
        <v>931</v>
      </c>
      <c r="H11" s="5">
        <f t="shared" si="0"/>
        <v>0.95399780941949619</v>
      </c>
      <c r="I11" s="5">
        <f t="shared" si="1"/>
        <v>0.95399780941949619</v>
      </c>
      <c r="J11" s="5">
        <f t="shared" si="2"/>
        <v>1</v>
      </c>
      <c r="K11" s="5">
        <f t="shared" si="3"/>
        <v>0.93555316863587545</v>
      </c>
    </row>
    <row r="12" spans="2:11" x14ac:dyDescent="0.25">
      <c r="B12" s="13" t="s">
        <v>15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2:11" ht="29.25" customHeight="1" x14ac:dyDescent="0.25">
      <c r="B13" s="12" t="s">
        <v>67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2:11" ht="15.75" customHeight="1" x14ac:dyDescent="0.25">
      <c r="B14" s="12" t="s">
        <v>68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2:11" ht="18" customHeight="1" x14ac:dyDescent="0.25">
      <c r="B15" s="12" t="s">
        <v>70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2:11" x14ac:dyDescent="0.25">
      <c r="B16" s="11" t="s">
        <v>64</v>
      </c>
    </row>
    <row r="20" spans="6:9" x14ac:dyDescent="0.25">
      <c r="F20" s="9"/>
    </row>
    <row r="21" spans="6:9" x14ac:dyDescent="0.25">
      <c r="I21" s="9"/>
    </row>
    <row r="22" spans="6:9" x14ac:dyDescent="0.25">
      <c r="I22" s="9"/>
    </row>
    <row r="23" spans="6:9" x14ac:dyDescent="0.25">
      <c r="I23" s="9"/>
    </row>
    <row r="24" spans="6:9" x14ac:dyDescent="0.25">
      <c r="I24" s="9"/>
    </row>
    <row r="25" spans="6:9" x14ac:dyDescent="0.25">
      <c r="I25" s="9"/>
    </row>
    <row r="26" spans="6:9" x14ac:dyDescent="0.25">
      <c r="I26" s="9"/>
    </row>
    <row r="27" spans="6:9" x14ac:dyDescent="0.25">
      <c r="I27" s="9"/>
    </row>
    <row r="28" spans="6:9" x14ac:dyDescent="0.25">
      <c r="I28" s="9"/>
    </row>
    <row r="29" spans="6:9" x14ac:dyDescent="0.25">
      <c r="I29" s="9"/>
    </row>
    <row r="30" spans="6:9" x14ac:dyDescent="0.25">
      <c r="I30" s="9"/>
    </row>
    <row r="31" spans="6:9" x14ac:dyDescent="0.25">
      <c r="I31" s="9"/>
    </row>
  </sheetData>
  <sheetProtection algorithmName="SHA-512" hashValue="hznZjD1y2zbxTjKgKv8OuINmFme37oGHgYmFTJHcM4j+O9XfNB6Vufm91j0WDWcyj/M3Vosy1ThkEc32Lo22gA==" saltValue="/uL4fA3xHdUFo3upwpl4yA==" spinCount="100000" sheet="1" objects="1" scenarios="1"/>
  <mergeCells count="4">
    <mergeCell ref="B13:K13"/>
    <mergeCell ref="B14:K14"/>
    <mergeCell ref="B15:K15"/>
    <mergeCell ref="B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showGridLines="0" workbookViewId="0">
      <selection activeCell="A34" sqref="A34"/>
    </sheetView>
  </sheetViews>
  <sheetFormatPr baseColWidth="10" defaultRowHeight="15" x14ac:dyDescent="0.25"/>
  <cols>
    <col min="2" max="2" width="20.85546875" customWidth="1"/>
    <col min="5" max="5" width="13.28515625" customWidth="1"/>
    <col min="6" max="6" width="14.5703125" customWidth="1"/>
    <col min="8" max="8" width="13" customWidth="1"/>
    <col min="9" max="9" width="14.42578125" customWidth="1"/>
    <col min="10" max="10" width="13.85546875" customWidth="1"/>
    <col min="11" max="11" width="14.5703125" customWidth="1"/>
  </cols>
  <sheetData>
    <row r="2" spans="2:11" x14ac:dyDescent="0.25">
      <c r="B2" s="1" t="s">
        <v>19</v>
      </c>
    </row>
    <row r="4" spans="2:11" ht="77.25" x14ac:dyDescent="0.25">
      <c r="B4" s="2" t="s">
        <v>20</v>
      </c>
      <c r="C4" s="2" t="s">
        <v>21</v>
      </c>
      <c r="D4" s="2" t="s">
        <v>71</v>
      </c>
      <c r="E4" s="2" t="s">
        <v>72</v>
      </c>
      <c r="F4" s="2" t="s">
        <v>73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</row>
    <row r="5" spans="2:11" x14ac:dyDescent="0.25">
      <c r="B5" s="6" t="s">
        <v>22</v>
      </c>
      <c r="C5" s="4">
        <v>17</v>
      </c>
      <c r="D5" s="4">
        <v>14</v>
      </c>
      <c r="E5" s="4">
        <v>14</v>
      </c>
      <c r="F5" s="4">
        <v>14</v>
      </c>
      <c r="G5" s="4">
        <v>14</v>
      </c>
      <c r="H5" s="5">
        <f>+E5/D5</f>
        <v>1</v>
      </c>
      <c r="I5" s="5">
        <f>F5/D5</f>
        <v>1</v>
      </c>
      <c r="J5" s="5">
        <f>F5/E5</f>
        <v>1</v>
      </c>
      <c r="K5" s="5">
        <f>F5/G5</f>
        <v>1</v>
      </c>
    </row>
    <row r="6" spans="2:11" x14ac:dyDescent="0.25">
      <c r="B6" s="6" t="s">
        <v>23</v>
      </c>
      <c r="C6" s="4">
        <v>39</v>
      </c>
      <c r="D6" s="4">
        <v>30</v>
      </c>
      <c r="E6" s="4">
        <v>29</v>
      </c>
      <c r="F6" s="4">
        <v>29</v>
      </c>
      <c r="G6" s="4">
        <v>31</v>
      </c>
      <c r="H6" s="5">
        <f t="shared" ref="H6:H21" si="0">+E6/D6</f>
        <v>0.96666666666666667</v>
      </c>
      <c r="I6" s="5">
        <f t="shared" ref="I6:I21" si="1">F6/D6</f>
        <v>0.96666666666666667</v>
      </c>
      <c r="J6" s="5">
        <f t="shared" ref="J6:J21" si="2">F6/E6</f>
        <v>1</v>
      </c>
      <c r="K6" s="5">
        <f t="shared" ref="K6:K21" si="3">F6/G6</f>
        <v>0.93548387096774188</v>
      </c>
    </row>
    <row r="7" spans="2:11" x14ac:dyDescent="0.25">
      <c r="B7" s="6" t="s">
        <v>24</v>
      </c>
      <c r="C7" s="4">
        <v>10</v>
      </c>
      <c r="D7" s="4">
        <v>4</v>
      </c>
      <c r="E7" s="4">
        <v>4</v>
      </c>
      <c r="F7" s="4">
        <v>4</v>
      </c>
      <c r="G7" s="4">
        <v>4</v>
      </c>
      <c r="H7" s="5">
        <f t="shared" si="0"/>
        <v>1</v>
      </c>
      <c r="I7" s="5">
        <f t="shared" si="1"/>
        <v>1</v>
      </c>
      <c r="J7" s="5">
        <f t="shared" si="2"/>
        <v>1</v>
      </c>
      <c r="K7" s="5">
        <f t="shared" si="3"/>
        <v>1</v>
      </c>
    </row>
    <row r="8" spans="2:11" x14ac:dyDescent="0.25">
      <c r="B8" s="6" t="s">
        <v>25</v>
      </c>
      <c r="C8" s="4">
        <v>54</v>
      </c>
      <c r="D8" s="4">
        <v>26</v>
      </c>
      <c r="E8" s="4">
        <v>25</v>
      </c>
      <c r="F8" s="4">
        <v>25</v>
      </c>
      <c r="G8" s="4">
        <v>26</v>
      </c>
      <c r="H8" s="5">
        <f t="shared" si="0"/>
        <v>0.96153846153846156</v>
      </c>
      <c r="I8" s="5">
        <f t="shared" si="1"/>
        <v>0.96153846153846156</v>
      </c>
      <c r="J8" s="5">
        <f t="shared" si="2"/>
        <v>1</v>
      </c>
      <c r="K8" s="5">
        <f t="shared" si="3"/>
        <v>0.96153846153846156</v>
      </c>
    </row>
    <row r="9" spans="2:11" x14ac:dyDescent="0.25">
      <c r="B9" s="6" t="s">
        <v>26</v>
      </c>
      <c r="C9" s="4">
        <v>36</v>
      </c>
      <c r="D9" s="4">
        <v>16</v>
      </c>
      <c r="E9" s="4">
        <v>13</v>
      </c>
      <c r="F9" s="4">
        <v>13</v>
      </c>
      <c r="G9" s="4">
        <v>16</v>
      </c>
      <c r="H9" s="5">
        <f t="shared" si="0"/>
        <v>0.8125</v>
      </c>
      <c r="I9" s="5">
        <f t="shared" si="1"/>
        <v>0.8125</v>
      </c>
      <c r="J9" s="5">
        <f t="shared" si="2"/>
        <v>1</v>
      </c>
      <c r="K9" s="5">
        <f t="shared" si="3"/>
        <v>0.8125</v>
      </c>
    </row>
    <row r="10" spans="2:11" x14ac:dyDescent="0.25">
      <c r="B10" s="6" t="s">
        <v>27</v>
      </c>
      <c r="C10" s="4">
        <v>46</v>
      </c>
      <c r="D10" s="4">
        <v>27</v>
      </c>
      <c r="E10" s="4">
        <v>27</v>
      </c>
      <c r="F10" s="4">
        <v>27</v>
      </c>
      <c r="G10" s="4">
        <v>27</v>
      </c>
      <c r="H10" s="5">
        <f t="shared" si="0"/>
        <v>1</v>
      </c>
      <c r="I10" s="5">
        <f t="shared" si="1"/>
        <v>1</v>
      </c>
      <c r="J10" s="5">
        <f t="shared" si="2"/>
        <v>1</v>
      </c>
      <c r="K10" s="5">
        <f t="shared" si="3"/>
        <v>1</v>
      </c>
    </row>
    <row r="11" spans="2:11" x14ac:dyDescent="0.25">
      <c r="B11" s="6" t="s">
        <v>28</v>
      </c>
      <c r="C11" s="4">
        <v>21</v>
      </c>
      <c r="D11" s="4">
        <v>8</v>
      </c>
      <c r="E11" s="4">
        <v>8</v>
      </c>
      <c r="F11" s="4">
        <v>8</v>
      </c>
      <c r="G11" s="4">
        <v>9</v>
      </c>
      <c r="H11" s="5">
        <f t="shared" si="0"/>
        <v>1</v>
      </c>
      <c r="I11" s="5">
        <f t="shared" si="1"/>
        <v>1</v>
      </c>
      <c r="J11" s="5">
        <f t="shared" si="2"/>
        <v>1</v>
      </c>
      <c r="K11" s="5">
        <f t="shared" si="3"/>
        <v>0.88888888888888884</v>
      </c>
    </row>
    <row r="12" spans="2:11" x14ac:dyDescent="0.25">
      <c r="B12" s="6" t="s">
        <v>29</v>
      </c>
      <c r="C12" s="4">
        <v>64</v>
      </c>
      <c r="D12" s="4">
        <v>39</v>
      </c>
      <c r="E12" s="4">
        <v>38</v>
      </c>
      <c r="F12" s="4">
        <v>38</v>
      </c>
      <c r="G12" s="4">
        <v>39</v>
      </c>
      <c r="H12" s="5">
        <f t="shared" si="0"/>
        <v>0.97435897435897434</v>
      </c>
      <c r="I12" s="5">
        <f t="shared" si="1"/>
        <v>0.97435897435897434</v>
      </c>
      <c r="J12" s="5">
        <f t="shared" si="2"/>
        <v>1</v>
      </c>
      <c r="K12" s="5">
        <f t="shared" si="3"/>
        <v>0.97435897435897434</v>
      </c>
    </row>
    <row r="13" spans="2:11" x14ac:dyDescent="0.25">
      <c r="B13" s="6" t="s">
        <v>30</v>
      </c>
      <c r="C13" s="4">
        <v>15</v>
      </c>
      <c r="D13" s="4">
        <v>8</v>
      </c>
      <c r="E13" s="4">
        <v>7</v>
      </c>
      <c r="F13" s="4">
        <v>7</v>
      </c>
      <c r="G13" s="4">
        <v>8</v>
      </c>
      <c r="H13" s="5">
        <f t="shared" si="0"/>
        <v>0.875</v>
      </c>
      <c r="I13" s="5">
        <f t="shared" si="1"/>
        <v>0.875</v>
      </c>
      <c r="J13" s="5">
        <f t="shared" si="2"/>
        <v>1</v>
      </c>
      <c r="K13" s="5">
        <f t="shared" si="3"/>
        <v>0.875</v>
      </c>
    </row>
    <row r="14" spans="2:11" x14ac:dyDescent="0.25">
      <c r="B14" s="6" t="s">
        <v>31</v>
      </c>
      <c r="C14" s="4">
        <v>27</v>
      </c>
      <c r="D14" s="4">
        <v>21</v>
      </c>
      <c r="E14" s="4">
        <v>20</v>
      </c>
      <c r="F14" s="4">
        <v>20</v>
      </c>
      <c r="G14" s="4">
        <v>22</v>
      </c>
      <c r="H14" s="5">
        <f t="shared" si="0"/>
        <v>0.95238095238095233</v>
      </c>
      <c r="I14" s="5">
        <f t="shared" si="1"/>
        <v>0.95238095238095233</v>
      </c>
      <c r="J14" s="5">
        <f t="shared" si="2"/>
        <v>1</v>
      </c>
      <c r="K14" s="5">
        <f t="shared" si="3"/>
        <v>0.90909090909090906</v>
      </c>
    </row>
    <row r="15" spans="2:11" x14ac:dyDescent="0.25">
      <c r="B15" s="6" t="s">
        <v>32</v>
      </c>
      <c r="C15" s="4">
        <v>47</v>
      </c>
      <c r="D15" s="4">
        <v>34</v>
      </c>
      <c r="E15" s="4">
        <v>33</v>
      </c>
      <c r="F15" s="4">
        <v>33</v>
      </c>
      <c r="G15" s="4">
        <v>35</v>
      </c>
      <c r="H15" s="5">
        <f t="shared" si="0"/>
        <v>0.97058823529411764</v>
      </c>
      <c r="I15" s="5">
        <f t="shared" si="1"/>
        <v>0.97058823529411764</v>
      </c>
      <c r="J15" s="5">
        <f t="shared" si="2"/>
        <v>1</v>
      </c>
      <c r="K15" s="5">
        <f t="shared" si="3"/>
        <v>0.94285714285714284</v>
      </c>
    </row>
    <row r="16" spans="2:11" x14ac:dyDescent="0.25">
      <c r="B16" s="6" t="s">
        <v>33</v>
      </c>
      <c r="C16" s="4">
        <v>37</v>
      </c>
      <c r="D16" s="4">
        <v>28</v>
      </c>
      <c r="E16" s="4">
        <v>27</v>
      </c>
      <c r="F16" s="4">
        <v>27</v>
      </c>
      <c r="G16" s="4">
        <v>28</v>
      </c>
      <c r="H16" s="5">
        <f t="shared" si="0"/>
        <v>0.9642857142857143</v>
      </c>
      <c r="I16" s="5">
        <f t="shared" si="1"/>
        <v>0.9642857142857143</v>
      </c>
      <c r="J16" s="5">
        <f t="shared" si="2"/>
        <v>1</v>
      </c>
      <c r="K16" s="5">
        <f t="shared" si="3"/>
        <v>0.9642857142857143</v>
      </c>
    </row>
    <row r="17" spans="2:11" x14ac:dyDescent="0.25">
      <c r="B17" s="6" t="s">
        <v>34</v>
      </c>
      <c r="C17" s="4">
        <v>59</v>
      </c>
      <c r="D17" s="4">
        <v>38</v>
      </c>
      <c r="E17" s="4">
        <v>35</v>
      </c>
      <c r="F17" s="4">
        <v>35</v>
      </c>
      <c r="G17" s="4">
        <v>38</v>
      </c>
      <c r="H17" s="5">
        <f t="shared" si="0"/>
        <v>0.92105263157894735</v>
      </c>
      <c r="I17" s="5">
        <f t="shared" si="1"/>
        <v>0.92105263157894735</v>
      </c>
      <c r="J17" s="5">
        <f t="shared" si="2"/>
        <v>1</v>
      </c>
      <c r="K17" s="5">
        <f t="shared" si="3"/>
        <v>0.92105263157894735</v>
      </c>
    </row>
    <row r="18" spans="2:11" x14ac:dyDescent="0.25">
      <c r="B18" s="6" t="s">
        <v>35</v>
      </c>
      <c r="C18" s="4">
        <v>37</v>
      </c>
      <c r="D18" s="4">
        <v>33</v>
      </c>
      <c r="E18" s="4">
        <v>32</v>
      </c>
      <c r="F18" s="4">
        <v>32</v>
      </c>
      <c r="G18" s="4">
        <v>33</v>
      </c>
      <c r="H18" s="5">
        <f t="shared" si="0"/>
        <v>0.96969696969696972</v>
      </c>
      <c r="I18" s="5">
        <f t="shared" si="1"/>
        <v>0.96969696969696972</v>
      </c>
      <c r="J18" s="5">
        <f t="shared" si="2"/>
        <v>1</v>
      </c>
      <c r="K18" s="5">
        <f t="shared" si="3"/>
        <v>0.96969696969696972</v>
      </c>
    </row>
    <row r="19" spans="2:11" x14ac:dyDescent="0.25">
      <c r="B19" s="6" t="s">
        <v>36</v>
      </c>
      <c r="C19" s="4">
        <v>441</v>
      </c>
      <c r="D19" s="4">
        <v>311</v>
      </c>
      <c r="E19" s="4">
        <v>291</v>
      </c>
      <c r="F19" s="4">
        <v>291</v>
      </c>
      <c r="G19" s="4">
        <v>314</v>
      </c>
      <c r="H19" s="5">
        <f t="shared" si="0"/>
        <v>0.93569131832797425</v>
      </c>
      <c r="I19" s="5">
        <f t="shared" si="1"/>
        <v>0.93569131832797425</v>
      </c>
      <c r="J19" s="5">
        <f t="shared" si="2"/>
        <v>1</v>
      </c>
      <c r="K19" s="5">
        <f t="shared" si="3"/>
        <v>0.92675159235668791</v>
      </c>
    </row>
    <row r="20" spans="2:11" x14ac:dyDescent="0.25">
      <c r="B20" s="6" t="s">
        <v>37</v>
      </c>
      <c r="C20" s="4">
        <v>86</v>
      </c>
      <c r="D20" s="4">
        <v>67</v>
      </c>
      <c r="E20" s="4">
        <v>65</v>
      </c>
      <c r="F20" s="4">
        <v>65</v>
      </c>
      <c r="G20" s="4">
        <v>69</v>
      </c>
      <c r="H20" s="5">
        <f t="shared" si="0"/>
        <v>0.97014925373134331</v>
      </c>
      <c r="I20" s="5">
        <f t="shared" si="1"/>
        <v>0.97014925373134331</v>
      </c>
      <c r="J20" s="5">
        <f t="shared" si="2"/>
        <v>1</v>
      </c>
      <c r="K20" s="5">
        <f t="shared" si="3"/>
        <v>0.94202898550724634</v>
      </c>
    </row>
    <row r="21" spans="2:11" x14ac:dyDescent="0.25">
      <c r="B21" s="6" t="s">
        <v>38</v>
      </c>
      <c r="C21" s="4">
        <v>72</v>
      </c>
      <c r="D21" s="4">
        <v>45</v>
      </c>
      <c r="E21" s="4">
        <v>43</v>
      </c>
      <c r="F21" s="4">
        <v>43</v>
      </c>
      <c r="G21" s="4">
        <v>45</v>
      </c>
      <c r="H21" s="5">
        <f t="shared" si="0"/>
        <v>0.9555555555555556</v>
      </c>
      <c r="I21" s="5">
        <f t="shared" si="1"/>
        <v>0.9555555555555556</v>
      </c>
      <c r="J21" s="5">
        <f t="shared" si="2"/>
        <v>1</v>
      </c>
      <c r="K21" s="5">
        <f t="shared" si="3"/>
        <v>0.9555555555555556</v>
      </c>
    </row>
    <row r="22" spans="2:11" x14ac:dyDescent="0.25">
      <c r="B22" s="6" t="s">
        <v>63</v>
      </c>
      <c r="C22" s="4">
        <v>5</v>
      </c>
      <c r="D22" s="4">
        <v>4</v>
      </c>
      <c r="E22" s="4">
        <v>2</v>
      </c>
      <c r="F22" s="4">
        <v>2</v>
      </c>
      <c r="G22" s="4">
        <v>4</v>
      </c>
      <c r="H22" s="5">
        <f t="shared" ref="H22" si="4">+E22/D22</f>
        <v>0.5</v>
      </c>
      <c r="I22" s="5">
        <f t="shared" ref="I22" si="5">F22/D22</f>
        <v>0.5</v>
      </c>
      <c r="J22" s="5">
        <f t="shared" ref="J22" si="6">F22/E22</f>
        <v>1</v>
      </c>
      <c r="K22" s="5">
        <f t="shared" ref="K22" si="7">F22/G22</f>
        <v>0.5</v>
      </c>
    </row>
    <row r="23" spans="2:11" x14ac:dyDescent="0.25">
      <c r="B23" s="6" t="s">
        <v>39</v>
      </c>
      <c r="C23" s="4">
        <v>22</v>
      </c>
      <c r="D23" s="4">
        <v>15</v>
      </c>
      <c r="E23" s="4">
        <v>15</v>
      </c>
      <c r="F23" s="4">
        <v>15</v>
      </c>
      <c r="G23" s="4">
        <v>15</v>
      </c>
      <c r="H23" s="5">
        <f t="shared" ref="H23:H31" si="8">+E23/D23</f>
        <v>1</v>
      </c>
      <c r="I23" s="5">
        <f t="shared" ref="I23:I31" si="9">F23/D23</f>
        <v>1</v>
      </c>
      <c r="J23" s="5">
        <f t="shared" ref="J23:J31" si="10">F23/E23</f>
        <v>1</v>
      </c>
      <c r="K23" s="5">
        <f t="shared" ref="K23:K31" si="11">F23/G23</f>
        <v>1</v>
      </c>
    </row>
    <row r="24" spans="2:11" x14ac:dyDescent="0.25">
      <c r="B24" s="6" t="s">
        <v>40</v>
      </c>
      <c r="C24" s="4">
        <v>18</v>
      </c>
      <c r="D24" s="4">
        <v>5</v>
      </c>
      <c r="E24" s="4">
        <v>5</v>
      </c>
      <c r="F24" s="4">
        <v>5</v>
      </c>
      <c r="G24" s="4">
        <v>5</v>
      </c>
      <c r="H24" s="5">
        <f t="shared" si="8"/>
        <v>1</v>
      </c>
      <c r="I24" s="5">
        <f t="shared" si="9"/>
        <v>1</v>
      </c>
      <c r="J24" s="5">
        <f t="shared" si="10"/>
        <v>1</v>
      </c>
      <c r="K24" s="5">
        <f t="shared" si="11"/>
        <v>1</v>
      </c>
    </row>
    <row r="25" spans="2:11" x14ac:dyDescent="0.25">
      <c r="B25" s="6" t="s">
        <v>41</v>
      </c>
      <c r="C25" s="4">
        <v>43</v>
      </c>
      <c r="D25" s="4">
        <v>31</v>
      </c>
      <c r="E25" s="4">
        <v>31</v>
      </c>
      <c r="F25" s="4">
        <v>31</v>
      </c>
      <c r="G25" s="4">
        <v>35</v>
      </c>
      <c r="H25" s="5">
        <f t="shared" si="8"/>
        <v>1</v>
      </c>
      <c r="I25" s="5">
        <f t="shared" si="9"/>
        <v>1</v>
      </c>
      <c r="J25" s="5">
        <f t="shared" si="10"/>
        <v>1</v>
      </c>
      <c r="K25" s="5">
        <f t="shared" si="11"/>
        <v>0.88571428571428568</v>
      </c>
    </row>
    <row r="26" spans="2:11" x14ac:dyDescent="0.25">
      <c r="B26" s="6" t="s">
        <v>42</v>
      </c>
      <c r="C26" s="4">
        <v>74</v>
      </c>
      <c r="D26" s="4">
        <v>43</v>
      </c>
      <c r="E26" s="4">
        <v>43</v>
      </c>
      <c r="F26" s="4">
        <v>43</v>
      </c>
      <c r="G26" s="4">
        <v>44</v>
      </c>
      <c r="H26" s="5">
        <f t="shared" si="8"/>
        <v>1</v>
      </c>
      <c r="I26" s="5">
        <f t="shared" si="9"/>
        <v>1</v>
      </c>
      <c r="J26" s="5">
        <f t="shared" si="10"/>
        <v>1</v>
      </c>
      <c r="K26" s="5">
        <f t="shared" si="11"/>
        <v>0.97727272727272729</v>
      </c>
    </row>
    <row r="27" spans="2:11" x14ac:dyDescent="0.25">
      <c r="B27" s="6" t="s">
        <v>43</v>
      </c>
      <c r="C27" s="4">
        <v>19</v>
      </c>
      <c r="D27" s="4">
        <v>16</v>
      </c>
      <c r="E27" s="4">
        <v>14</v>
      </c>
      <c r="F27" s="4">
        <v>14</v>
      </c>
      <c r="G27" s="4">
        <v>16</v>
      </c>
      <c r="H27" s="5">
        <f t="shared" si="8"/>
        <v>0.875</v>
      </c>
      <c r="I27" s="5">
        <f t="shared" si="9"/>
        <v>0.875</v>
      </c>
      <c r="J27" s="5">
        <f t="shared" si="10"/>
        <v>1</v>
      </c>
      <c r="K27" s="5">
        <f t="shared" si="11"/>
        <v>0.875</v>
      </c>
    </row>
    <row r="28" spans="2:11" x14ac:dyDescent="0.25">
      <c r="B28" s="6" t="s">
        <v>44</v>
      </c>
      <c r="C28" s="4">
        <v>5</v>
      </c>
      <c r="D28" s="4">
        <v>3</v>
      </c>
      <c r="E28" s="4">
        <v>3</v>
      </c>
      <c r="F28" s="4">
        <v>3</v>
      </c>
      <c r="G28" s="4">
        <v>3</v>
      </c>
      <c r="H28" s="5">
        <f t="shared" si="8"/>
        <v>1</v>
      </c>
      <c r="I28" s="5">
        <f t="shared" si="9"/>
        <v>1</v>
      </c>
      <c r="J28" s="5">
        <f t="shared" si="10"/>
        <v>1</v>
      </c>
      <c r="K28" s="5">
        <f t="shared" si="11"/>
        <v>1</v>
      </c>
    </row>
    <row r="29" spans="2:11" x14ac:dyDescent="0.25">
      <c r="B29" s="6" t="s">
        <v>45</v>
      </c>
      <c r="C29" s="4">
        <v>52</v>
      </c>
      <c r="D29" s="4">
        <v>41</v>
      </c>
      <c r="E29" s="4">
        <v>41</v>
      </c>
      <c r="F29" s="4">
        <v>41</v>
      </c>
      <c r="G29" s="4">
        <v>45</v>
      </c>
      <c r="H29" s="5">
        <f t="shared" si="8"/>
        <v>1</v>
      </c>
      <c r="I29" s="5">
        <f t="shared" si="9"/>
        <v>1</v>
      </c>
      <c r="J29" s="5">
        <f t="shared" si="10"/>
        <v>1</v>
      </c>
      <c r="K29" s="5">
        <f t="shared" si="11"/>
        <v>0.91111111111111109</v>
      </c>
    </row>
    <row r="30" spans="2:11" x14ac:dyDescent="0.25">
      <c r="B30" s="6" t="s">
        <v>46</v>
      </c>
      <c r="C30" s="4">
        <v>10</v>
      </c>
      <c r="D30" s="4">
        <v>6</v>
      </c>
      <c r="E30" s="4">
        <v>6</v>
      </c>
      <c r="F30" s="4">
        <v>6</v>
      </c>
      <c r="G30" s="4">
        <v>6</v>
      </c>
      <c r="H30" s="5">
        <f t="shared" si="8"/>
        <v>1</v>
      </c>
      <c r="I30" s="5">
        <f t="shared" si="9"/>
        <v>1</v>
      </c>
      <c r="J30" s="5">
        <f t="shared" si="10"/>
        <v>1</v>
      </c>
      <c r="K30" s="5">
        <f t="shared" si="11"/>
        <v>1</v>
      </c>
    </row>
    <row r="31" spans="2:11" x14ac:dyDescent="0.25">
      <c r="B31" s="6" t="s">
        <v>14</v>
      </c>
      <c r="C31" s="4">
        <f>SUM(C5:C30)</f>
        <v>1356</v>
      </c>
      <c r="D31" s="4">
        <f>SUM(D5:D30)</f>
        <v>913</v>
      </c>
      <c r="E31" s="4">
        <f>SUM(E5:E30)</f>
        <v>871</v>
      </c>
      <c r="F31" s="4">
        <f>SUM(F5:F30)</f>
        <v>871</v>
      </c>
      <c r="G31" s="4">
        <f>SUM(G5:G30)</f>
        <v>931</v>
      </c>
      <c r="H31" s="5">
        <f t="shared" si="8"/>
        <v>0.95399780941949619</v>
      </c>
      <c r="I31" s="5">
        <f t="shared" si="9"/>
        <v>0.95399780941949619</v>
      </c>
      <c r="J31" s="5">
        <f t="shared" si="10"/>
        <v>1</v>
      </c>
      <c r="K31" s="5">
        <f t="shared" si="11"/>
        <v>0.93555316863587545</v>
      </c>
    </row>
    <row r="32" spans="2:11" x14ac:dyDescent="0.25">
      <c r="B32" s="15" t="s">
        <v>47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2:11" x14ac:dyDescent="0.25">
      <c r="B33" s="16" t="s">
        <v>48</v>
      </c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2" t="s">
        <v>16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14" t="s">
        <v>17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2:11" x14ac:dyDescent="0.25">
      <c r="B36" s="14" t="s">
        <v>18</v>
      </c>
      <c r="C36" s="14"/>
      <c r="D36" s="14"/>
      <c r="E36" s="14"/>
      <c r="F36" s="14"/>
      <c r="G36" s="14"/>
      <c r="H36" s="14"/>
      <c r="I36" s="14"/>
      <c r="J36" s="14"/>
      <c r="K36" s="14"/>
    </row>
    <row r="37" spans="2:11" x14ac:dyDescent="0.25">
      <c r="B37" s="11" t="s">
        <v>64</v>
      </c>
    </row>
  </sheetData>
  <sheetProtection algorithmName="SHA-512" hashValue="T1Q4eULjiZ7Rs4LI2LfpIK49qFnbVxB4wr5y47AZYT6duVpgBtWRtZ27Aqomnk2482CEOOXkwNq+eCDSiPZDOA==" saltValue="y8UsIFdtPgX1LnDPhx2FMg==" spinCount="100000" sheet="1" objects="1" scenarios="1"/>
  <mergeCells count="5">
    <mergeCell ref="B36:K36"/>
    <mergeCell ref="B32:K32"/>
    <mergeCell ref="B33:K33"/>
    <mergeCell ref="B34:K34"/>
    <mergeCell ref="B35:K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workbookViewId="0">
      <selection activeCell="B21" sqref="B21"/>
    </sheetView>
  </sheetViews>
  <sheetFormatPr baseColWidth="10" defaultRowHeight="15" x14ac:dyDescent="0.25"/>
  <cols>
    <col min="2" max="2" width="15.7109375" customWidth="1"/>
    <col min="3" max="3" width="19.28515625" customWidth="1"/>
    <col min="4" max="4" width="15.5703125" customWidth="1"/>
    <col min="5" max="5" width="16.7109375" customWidth="1"/>
    <col min="6" max="6" width="15.85546875" customWidth="1"/>
    <col min="7" max="7" width="12.42578125" customWidth="1"/>
    <col min="8" max="8" width="11.5703125" customWidth="1"/>
  </cols>
  <sheetData>
    <row r="2" spans="2:8" x14ac:dyDescent="0.25">
      <c r="B2" s="1" t="s">
        <v>49</v>
      </c>
      <c r="C2" s="7"/>
      <c r="D2" s="7"/>
      <c r="E2" s="7"/>
      <c r="F2" s="7"/>
      <c r="G2" s="7"/>
      <c r="H2" s="7"/>
    </row>
    <row r="3" spans="2:8" x14ac:dyDescent="0.25">
      <c r="B3" s="7"/>
      <c r="C3" s="7"/>
      <c r="D3" s="7"/>
      <c r="E3" s="7"/>
      <c r="F3" s="7"/>
      <c r="G3" s="7"/>
      <c r="H3" s="7"/>
    </row>
    <row r="4" spans="2:8" ht="62.25" x14ac:dyDescent="0.25">
      <c r="B4" s="2" t="s">
        <v>50</v>
      </c>
      <c r="C4" s="2" t="s">
        <v>51</v>
      </c>
      <c r="D4" s="2" t="s">
        <v>52</v>
      </c>
      <c r="E4" s="2" t="s">
        <v>53</v>
      </c>
      <c r="F4" s="2" t="s">
        <v>54</v>
      </c>
      <c r="G4" s="2" t="s">
        <v>55</v>
      </c>
      <c r="H4" s="2" t="s">
        <v>56</v>
      </c>
    </row>
    <row r="5" spans="2:8" x14ac:dyDescent="0.25">
      <c r="B5" s="3" t="s">
        <v>8</v>
      </c>
      <c r="C5" s="4">
        <v>288</v>
      </c>
      <c r="D5" s="8">
        <v>105.03472222222223</v>
      </c>
      <c r="E5" s="8">
        <v>15.60763888888888</v>
      </c>
      <c r="F5" s="8">
        <v>121.02881944444441</v>
      </c>
      <c r="G5" s="8">
        <v>118.6226125032791</v>
      </c>
      <c r="H5" s="8">
        <v>123.43502638560972</v>
      </c>
    </row>
    <row r="6" spans="2:8" x14ac:dyDescent="0.25">
      <c r="B6" s="3" t="s">
        <v>9</v>
      </c>
      <c r="C6" s="4">
        <v>169</v>
      </c>
      <c r="D6" s="8">
        <v>101.47928994082837</v>
      </c>
      <c r="E6" s="8">
        <v>16.118343195266284</v>
      </c>
      <c r="F6" s="8">
        <v>117.82662721893492</v>
      </c>
      <c r="G6" s="8">
        <v>113.89881489724917</v>
      </c>
      <c r="H6" s="8">
        <v>121.75443954062067</v>
      </c>
    </row>
    <row r="7" spans="2:8" x14ac:dyDescent="0.25">
      <c r="B7" s="3" t="s">
        <v>10</v>
      </c>
      <c r="C7" s="4">
        <v>231</v>
      </c>
      <c r="D7" s="8">
        <v>108.87445887445882</v>
      </c>
      <c r="E7" s="8">
        <v>17.051948051948038</v>
      </c>
      <c r="F7" s="8">
        <v>126.42510822510822</v>
      </c>
      <c r="G7" s="8">
        <v>124.47910025179314</v>
      </c>
      <c r="H7" s="8">
        <v>128.37111619842329</v>
      </c>
    </row>
    <row r="8" spans="2:8" x14ac:dyDescent="0.25">
      <c r="B8" s="3" t="s">
        <v>11</v>
      </c>
      <c r="C8" s="4">
        <v>153</v>
      </c>
      <c r="D8" s="8">
        <v>110.00000000000003</v>
      </c>
      <c r="E8" s="8">
        <v>19.150326797385624</v>
      </c>
      <c r="F8" s="8">
        <v>129.56405228758172</v>
      </c>
      <c r="G8" s="8">
        <v>127.03009058665052</v>
      </c>
      <c r="H8" s="8">
        <v>132.09801398851292</v>
      </c>
    </row>
    <row r="9" spans="2:8" x14ac:dyDescent="0.25">
      <c r="B9" s="3" t="s">
        <v>12</v>
      </c>
      <c r="C9" s="4">
        <v>26</v>
      </c>
      <c r="D9" s="8">
        <v>120</v>
      </c>
      <c r="E9" s="8">
        <v>19.730769230769226</v>
      </c>
      <c r="F9" s="8">
        <v>140.50384615384621</v>
      </c>
      <c r="G9" s="8">
        <v>137.39694019336278</v>
      </c>
      <c r="H9" s="8">
        <v>143.61075211432964</v>
      </c>
    </row>
    <row r="10" spans="2:8" x14ac:dyDescent="0.25">
      <c r="B10" s="3" t="s">
        <v>13</v>
      </c>
      <c r="C10" s="4">
        <v>4</v>
      </c>
      <c r="D10" s="8">
        <v>120</v>
      </c>
      <c r="E10" s="8">
        <v>14.5</v>
      </c>
      <c r="F10" s="8">
        <v>134.5</v>
      </c>
      <c r="G10" s="8">
        <v>124.06565199810551</v>
      </c>
      <c r="H10" s="8">
        <v>144.93434800189451</v>
      </c>
    </row>
    <row r="11" spans="2:8" x14ac:dyDescent="0.25">
      <c r="B11" s="6" t="s">
        <v>14</v>
      </c>
      <c r="C11" s="4">
        <f>+SUM(C5:C10)</f>
        <v>871</v>
      </c>
      <c r="D11" s="8">
        <v>106.75086107921929</v>
      </c>
      <c r="E11" s="8">
        <v>16.83008036739383</v>
      </c>
      <c r="F11" s="8">
        <v>123.98117106773825</v>
      </c>
      <c r="G11" s="8">
        <v>122.64688749486308</v>
      </c>
      <c r="H11" s="8">
        <v>125.31545464061341</v>
      </c>
    </row>
    <row r="12" spans="2:8" x14ac:dyDescent="0.25">
      <c r="B12" s="19" t="s">
        <v>57</v>
      </c>
      <c r="C12" s="19"/>
      <c r="D12" s="19"/>
      <c r="E12" s="19"/>
      <c r="F12" s="19"/>
      <c r="G12" s="19"/>
      <c r="H12" s="19"/>
    </row>
    <row r="13" spans="2:8" ht="26.25" customHeight="1" x14ac:dyDescent="0.25">
      <c r="B13" s="17" t="s">
        <v>58</v>
      </c>
      <c r="C13" s="17"/>
      <c r="D13" s="17"/>
      <c r="E13" s="17"/>
      <c r="F13" s="17"/>
      <c r="G13" s="17"/>
      <c r="H13" s="17"/>
    </row>
    <row r="14" spans="2:8" x14ac:dyDescent="0.25">
      <c r="B14" s="12" t="s">
        <v>59</v>
      </c>
      <c r="C14" s="12"/>
      <c r="D14" s="12"/>
      <c r="E14" s="12"/>
      <c r="F14" s="12"/>
      <c r="G14" s="12"/>
      <c r="H14" s="12"/>
    </row>
    <row r="15" spans="2:8" ht="28.5" customHeight="1" x14ac:dyDescent="0.25">
      <c r="B15" s="18" t="s">
        <v>60</v>
      </c>
      <c r="C15" s="18"/>
      <c r="D15" s="18"/>
      <c r="E15" s="18"/>
      <c r="F15" s="18"/>
      <c r="G15" s="18"/>
      <c r="H15" s="18"/>
    </row>
    <row r="16" spans="2:8" x14ac:dyDescent="0.25">
      <c r="B16" s="12" t="s">
        <v>61</v>
      </c>
      <c r="C16" s="12"/>
      <c r="D16" s="12"/>
      <c r="E16" s="12"/>
      <c r="F16" s="12"/>
      <c r="G16" s="12"/>
      <c r="H16" s="12"/>
    </row>
    <row r="17" spans="2:9" x14ac:dyDescent="0.25">
      <c r="B17" s="12" t="s">
        <v>62</v>
      </c>
      <c r="C17" s="12"/>
      <c r="D17" s="12"/>
      <c r="E17" s="12"/>
      <c r="F17" s="12"/>
      <c r="G17" s="12"/>
      <c r="H17" s="12"/>
    </row>
    <row r="18" spans="2:9" x14ac:dyDescent="0.25">
      <c r="B18" s="11" t="s">
        <v>64</v>
      </c>
      <c r="C18" s="7"/>
      <c r="D18" s="7"/>
      <c r="E18" s="7"/>
      <c r="F18" s="7"/>
      <c r="G18" s="7"/>
      <c r="H18" s="7"/>
    </row>
    <row r="22" spans="2:9" x14ac:dyDescent="0.25">
      <c r="I22" s="10"/>
    </row>
    <row r="23" spans="2:9" x14ac:dyDescent="0.25">
      <c r="I23" s="10"/>
    </row>
    <row r="24" spans="2:9" x14ac:dyDescent="0.25">
      <c r="I24" s="10"/>
    </row>
    <row r="25" spans="2:9" x14ac:dyDescent="0.25">
      <c r="I25" s="10"/>
    </row>
    <row r="26" spans="2:9" x14ac:dyDescent="0.25">
      <c r="I26" s="10"/>
    </row>
    <row r="27" spans="2:9" x14ac:dyDescent="0.25">
      <c r="I27" s="10"/>
    </row>
    <row r="28" spans="2:9" x14ac:dyDescent="0.25">
      <c r="I28" s="10"/>
    </row>
    <row r="29" spans="2:9" x14ac:dyDescent="0.25">
      <c r="I29" s="10"/>
    </row>
    <row r="30" spans="2:9" x14ac:dyDescent="0.25">
      <c r="I30" s="10"/>
    </row>
  </sheetData>
  <sheetProtection algorithmName="SHA-512" hashValue="iZv2I+0642hhXU11iEVIgMAFk3xcH9lKv0IW+MlhPSKdAyox+LdPUpN5iZHuoxKVTJqVy6MsxqIEpwRcsVlCvg==" saltValue="WBt8ZnOkOZYC4BfMTS4G6A==" spinCount="100000" sheet="1" objects="1" scenarios="1"/>
  <mergeCells count="6">
    <mergeCell ref="B17:H17"/>
    <mergeCell ref="B13:H13"/>
    <mergeCell ref="B15:H15"/>
    <mergeCell ref="B12:H12"/>
    <mergeCell ref="B14:H14"/>
    <mergeCell ref="B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1</vt:lpstr>
      <vt:lpstr>Tabla 2</vt:lpstr>
      <vt:lpstr>Tabla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RIVERA ESPEJO</dc:creator>
  <cp:lastModifiedBy>ANTONIO WILFREDO AYESTAS YSIQUE</cp:lastModifiedBy>
  <dcterms:created xsi:type="dcterms:W3CDTF">2018-11-28T20:11:53Z</dcterms:created>
  <dcterms:modified xsi:type="dcterms:W3CDTF">2019-02-25T16:50:36Z</dcterms:modified>
</cp:coreProperties>
</file>