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800" windowHeight="14235" tabRatio="987"/>
  </bookViews>
  <sheets>
    <sheet name="Tabla 1." sheetId="9" r:id="rId1"/>
    <sheet name="Tabla 2." sheetId="3" r:id="rId2"/>
    <sheet name="Tabla 3." sheetId="10" r:id="rId3"/>
    <sheet name="Tabla 4." sheetId="11" r:id="rId4"/>
    <sheet name="Tabla 5." sheetId="13" r:id="rId5"/>
    <sheet name="Tabla 6." sheetId="12" r:id="rId6"/>
    <sheet name="Tabla 7." sheetId="22" r:id="rId7"/>
    <sheet name="Tabla 8." sheetId="21" r:id="rId8"/>
    <sheet name="Tabla 9." sheetId="20" r:id="rId9"/>
    <sheet name="Tabla 10." sheetId="14" r:id="rId10"/>
    <sheet name="Tabla 11." sheetId="15" r:id="rId11"/>
    <sheet name="Tabla 12." sheetId="17" r:id="rId12"/>
    <sheet name="Tabla 13." sheetId="18" r:id="rId13"/>
    <sheet name="Tabla 14." sheetId="19" r:id="rId14"/>
  </sheets>
  <calcPr calcId="152511"/>
</workbook>
</file>

<file path=xl/calcChain.xml><?xml version="1.0" encoding="utf-8"?>
<calcChain xmlns="http://schemas.openxmlformats.org/spreadsheetml/2006/main">
  <c r="E25" i="21" l="1"/>
  <c r="I24" i="22" l="1"/>
  <c r="I23" i="22"/>
  <c r="I22" i="22"/>
  <c r="I21" i="22"/>
  <c r="I20" i="22"/>
  <c r="E24" i="22"/>
  <c r="E23" i="22"/>
  <c r="E22" i="22"/>
  <c r="E21" i="22"/>
  <c r="E20" i="22"/>
  <c r="D31" i="11"/>
  <c r="E31" i="11"/>
  <c r="F31" i="11"/>
  <c r="C31" i="11"/>
  <c r="I25" i="22" l="1"/>
  <c r="I25" i="21"/>
  <c r="E25" i="22"/>
  <c r="L33" i="15"/>
  <c r="J33" i="15"/>
  <c r="H33" i="15"/>
  <c r="F33" i="15"/>
  <c r="D33" i="15"/>
  <c r="C33" i="15"/>
  <c r="L12" i="14"/>
  <c r="J12" i="14"/>
  <c r="H12" i="14"/>
  <c r="F12" i="14"/>
  <c r="D12" i="14"/>
  <c r="C12" i="14"/>
  <c r="D31" i="3" l="1"/>
  <c r="E31" i="3"/>
  <c r="F31" i="3"/>
  <c r="G31" i="3"/>
  <c r="H31" i="3"/>
  <c r="C31" i="3"/>
  <c r="J31" i="11" l="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9" i="10"/>
  <c r="J8" i="10"/>
  <c r="J7" i="10"/>
  <c r="J6" i="10"/>
  <c r="J5" i="10"/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5" i="11"/>
  <c r="H9" i="10"/>
  <c r="H8" i="10"/>
  <c r="H7" i="10"/>
  <c r="H6" i="10"/>
  <c r="H5" i="10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5" i="3"/>
  <c r="K9" i="9"/>
  <c r="K8" i="9"/>
  <c r="K7" i="9"/>
  <c r="K6" i="9"/>
  <c r="K5" i="9"/>
  <c r="M10" i="14" l="1"/>
  <c r="M11" i="14"/>
  <c r="K10" i="14"/>
  <c r="K11" i="14"/>
  <c r="G12" i="14"/>
  <c r="I12" i="14"/>
  <c r="I10" i="14"/>
  <c r="I11" i="14"/>
  <c r="G10" i="14"/>
  <c r="G11" i="14"/>
  <c r="E10" i="14"/>
  <c r="E11" i="14"/>
  <c r="E12" i="14"/>
  <c r="E33" i="15"/>
  <c r="F7" i="12"/>
  <c r="F8" i="12"/>
  <c r="F9" i="12"/>
  <c r="F6" i="12"/>
  <c r="F7" i="13"/>
  <c r="F8" i="13"/>
  <c r="F9" i="13"/>
  <c r="E11" i="12"/>
  <c r="D11" i="12"/>
  <c r="C11" i="12"/>
  <c r="F6" i="13"/>
  <c r="F11" i="12" l="1"/>
  <c r="M33" i="15" l="1"/>
  <c r="K33" i="15"/>
  <c r="I33" i="15"/>
  <c r="G33" i="15"/>
  <c r="M32" i="15"/>
  <c r="K32" i="15"/>
  <c r="I32" i="15"/>
  <c r="G32" i="15"/>
  <c r="E32" i="15"/>
  <c r="M31" i="15"/>
  <c r="K31" i="15"/>
  <c r="I31" i="15"/>
  <c r="G31" i="15"/>
  <c r="E31" i="15"/>
  <c r="M30" i="15"/>
  <c r="K30" i="15"/>
  <c r="I30" i="15"/>
  <c r="G30" i="15"/>
  <c r="E30" i="15"/>
  <c r="M29" i="15"/>
  <c r="K29" i="15"/>
  <c r="I29" i="15"/>
  <c r="G29" i="15"/>
  <c r="E29" i="15"/>
  <c r="M28" i="15"/>
  <c r="K28" i="15"/>
  <c r="I28" i="15"/>
  <c r="G28" i="15"/>
  <c r="E28" i="15"/>
  <c r="M27" i="15"/>
  <c r="K27" i="15"/>
  <c r="I27" i="15"/>
  <c r="G27" i="15"/>
  <c r="E27" i="15"/>
  <c r="M26" i="15"/>
  <c r="K26" i="15"/>
  <c r="I26" i="15"/>
  <c r="G26" i="15"/>
  <c r="E26" i="15"/>
  <c r="M25" i="15"/>
  <c r="K25" i="15"/>
  <c r="I25" i="15"/>
  <c r="G25" i="15"/>
  <c r="E25" i="15"/>
  <c r="M24" i="15"/>
  <c r="K24" i="15"/>
  <c r="I24" i="15"/>
  <c r="G24" i="15"/>
  <c r="E24" i="15"/>
  <c r="M23" i="15"/>
  <c r="K23" i="15"/>
  <c r="I23" i="15"/>
  <c r="G23" i="15"/>
  <c r="E23" i="15"/>
  <c r="M22" i="15"/>
  <c r="K22" i="15"/>
  <c r="I22" i="15"/>
  <c r="G22" i="15"/>
  <c r="E22" i="15"/>
  <c r="M21" i="15"/>
  <c r="K21" i="15"/>
  <c r="I21" i="15"/>
  <c r="G21" i="15"/>
  <c r="E21" i="15"/>
  <c r="M20" i="15"/>
  <c r="K20" i="15"/>
  <c r="I20" i="15"/>
  <c r="G20" i="15"/>
  <c r="E20" i="15"/>
  <c r="M19" i="15"/>
  <c r="K19" i="15"/>
  <c r="I19" i="15"/>
  <c r="G19" i="15"/>
  <c r="E19" i="15"/>
  <c r="M18" i="15"/>
  <c r="K18" i="15"/>
  <c r="I18" i="15"/>
  <c r="G18" i="15"/>
  <c r="E18" i="15"/>
  <c r="M17" i="15"/>
  <c r="K17" i="15"/>
  <c r="I17" i="15"/>
  <c r="G17" i="15"/>
  <c r="E17" i="15"/>
  <c r="M16" i="15"/>
  <c r="K16" i="15"/>
  <c r="I16" i="15"/>
  <c r="G16" i="15"/>
  <c r="E16" i="15"/>
  <c r="M15" i="15"/>
  <c r="K15" i="15"/>
  <c r="I15" i="15"/>
  <c r="G15" i="15"/>
  <c r="E15" i="15"/>
  <c r="M14" i="15"/>
  <c r="K14" i="15"/>
  <c r="I14" i="15"/>
  <c r="G14" i="15"/>
  <c r="E14" i="15"/>
  <c r="M13" i="15"/>
  <c r="K13" i="15"/>
  <c r="I13" i="15"/>
  <c r="G13" i="15"/>
  <c r="E13" i="15"/>
  <c r="M12" i="15"/>
  <c r="K12" i="15"/>
  <c r="I12" i="15"/>
  <c r="G12" i="15"/>
  <c r="E12" i="15"/>
  <c r="M11" i="15"/>
  <c r="K11" i="15"/>
  <c r="I11" i="15"/>
  <c r="G11" i="15"/>
  <c r="E11" i="15"/>
  <c r="M10" i="15"/>
  <c r="K10" i="15"/>
  <c r="I10" i="15"/>
  <c r="G10" i="15"/>
  <c r="E10" i="15"/>
  <c r="M9" i="15"/>
  <c r="K9" i="15"/>
  <c r="I9" i="15"/>
  <c r="G9" i="15"/>
  <c r="E9" i="15"/>
  <c r="M8" i="15"/>
  <c r="K8" i="15"/>
  <c r="I8" i="15"/>
  <c r="G8" i="15"/>
  <c r="E8" i="15"/>
  <c r="M7" i="15"/>
  <c r="K7" i="15"/>
  <c r="I7" i="15"/>
  <c r="G7" i="15"/>
  <c r="E7" i="15"/>
  <c r="M12" i="14"/>
  <c r="K12" i="14"/>
  <c r="M9" i="14"/>
  <c r="K9" i="14"/>
  <c r="I9" i="14"/>
  <c r="G9" i="14"/>
  <c r="E9" i="14"/>
  <c r="M8" i="14"/>
  <c r="K8" i="14"/>
  <c r="I8" i="14"/>
  <c r="G8" i="14"/>
  <c r="E8" i="14"/>
  <c r="M7" i="14"/>
  <c r="K7" i="14"/>
  <c r="I7" i="14"/>
  <c r="G7" i="14"/>
  <c r="E7" i="14"/>
  <c r="F12" i="12"/>
  <c r="E12" i="12"/>
  <c r="D12" i="12"/>
  <c r="C12" i="12"/>
  <c r="F10" i="12"/>
  <c r="E10" i="12"/>
  <c r="D10" i="12"/>
  <c r="C10" i="12"/>
  <c r="F12" i="13"/>
  <c r="E12" i="13"/>
  <c r="D12" i="13"/>
  <c r="C12" i="13"/>
  <c r="F11" i="13"/>
  <c r="E11" i="13"/>
  <c r="D11" i="13"/>
  <c r="C11" i="13"/>
  <c r="F10" i="13"/>
  <c r="E10" i="13"/>
  <c r="D10" i="13"/>
  <c r="C10" i="13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I5" i="11"/>
  <c r="G5" i="11"/>
  <c r="F10" i="10"/>
  <c r="E10" i="10"/>
  <c r="D10" i="10"/>
  <c r="C10" i="10"/>
  <c r="I9" i="10"/>
  <c r="G9" i="10"/>
  <c r="I8" i="10"/>
  <c r="G8" i="10"/>
  <c r="I7" i="10"/>
  <c r="G7" i="10"/>
  <c r="I6" i="10"/>
  <c r="G6" i="10"/>
  <c r="I5" i="10"/>
  <c r="G5" i="10"/>
  <c r="L31" i="3"/>
  <c r="J31" i="3"/>
  <c r="I31" i="3"/>
  <c r="L30" i="3"/>
  <c r="J30" i="3"/>
  <c r="I30" i="3"/>
  <c r="L29" i="3"/>
  <c r="J29" i="3"/>
  <c r="I29" i="3"/>
  <c r="L28" i="3"/>
  <c r="J28" i="3"/>
  <c r="I28" i="3"/>
  <c r="L27" i="3"/>
  <c r="J27" i="3"/>
  <c r="I27" i="3"/>
  <c r="L26" i="3"/>
  <c r="J26" i="3"/>
  <c r="I26" i="3"/>
  <c r="L25" i="3"/>
  <c r="J25" i="3"/>
  <c r="I25" i="3"/>
  <c r="L24" i="3"/>
  <c r="J24" i="3"/>
  <c r="I24" i="3"/>
  <c r="L23" i="3"/>
  <c r="J23" i="3"/>
  <c r="I23" i="3"/>
  <c r="L22" i="3"/>
  <c r="J22" i="3"/>
  <c r="I22" i="3"/>
  <c r="L21" i="3"/>
  <c r="J21" i="3"/>
  <c r="I21" i="3"/>
  <c r="L20" i="3"/>
  <c r="J20" i="3"/>
  <c r="I20" i="3"/>
  <c r="L19" i="3"/>
  <c r="J19" i="3"/>
  <c r="I19" i="3"/>
  <c r="L18" i="3"/>
  <c r="J18" i="3"/>
  <c r="I18" i="3"/>
  <c r="L17" i="3"/>
  <c r="J17" i="3"/>
  <c r="I17" i="3"/>
  <c r="L16" i="3"/>
  <c r="J16" i="3"/>
  <c r="I16" i="3"/>
  <c r="L15" i="3"/>
  <c r="J15" i="3"/>
  <c r="I15" i="3"/>
  <c r="L14" i="3"/>
  <c r="J14" i="3"/>
  <c r="I14" i="3"/>
  <c r="L13" i="3"/>
  <c r="J13" i="3"/>
  <c r="I13" i="3"/>
  <c r="L12" i="3"/>
  <c r="J12" i="3"/>
  <c r="I12" i="3"/>
  <c r="L11" i="3"/>
  <c r="J11" i="3"/>
  <c r="I11" i="3"/>
  <c r="L10" i="3"/>
  <c r="J10" i="3"/>
  <c r="I10" i="3"/>
  <c r="L9" i="3"/>
  <c r="J9" i="3"/>
  <c r="I9" i="3"/>
  <c r="L8" i="3"/>
  <c r="J8" i="3"/>
  <c r="I8" i="3"/>
  <c r="L7" i="3"/>
  <c r="J7" i="3"/>
  <c r="I7" i="3"/>
  <c r="L6" i="3"/>
  <c r="J6" i="3"/>
  <c r="I6" i="3"/>
  <c r="L5" i="3"/>
  <c r="J5" i="3"/>
  <c r="I5" i="3"/>
  <c r="H10" i="9"/>
  <c r="G10" i="9"/>
  <c r="F10" i="9"/>
  <c r="E10" i="9"/>
  <c r="D10" i="9"/>
  <c r="C10" i="9"/>
  <c r="L9" i="9"/>
  <c r="J9" i="9"/>
  <c r="I9" i="9"/>
  <c r="L8" i="9"/>
  <c r="J8" i="9"/>
  <c r="I8" i="9"/>
  <c r="L7" i="9"/>
  <c r="J7" i="9"/>
  <c r="I7" i="9"/>
  <c r="L6" i="9"/>
  <c r="J6" i="9"/>
  <c r="I6" i="9"/>
  <c r="L5" i="9"/>
  <c r="J5" i="9"/>
  <c r="I5" i="9"/>
  <c r="H10" i="10" l="1"/>
  <c r="J10" i="10"/>
  <c r="G10" i="10"/>
  <c r="L10" i="9"/>
  <c r="J10" i="9"/>
  <c r="K10" i="9"/>
  <c r="I10" i="9"/>
  <c r="I10" i="10"/>
</calcChain>
</file>

<file path=xl/sharedStrings.xml><?xml version="1.0" encoding="utf-8"?>
<sst xmlns="http://schemas.openxmlformats.org/spreadsheetml/2006/main" count="470" uniqueCount="172">
  <si>
    <t>Total</t>
  </si>
  <si>
    <t>Región</t>
  </si>
  <si>
    <t>Observación de aula</t>
  </si>
  <si>
    <t>Trayectoria</t>
  </si>
  <si>
    <t>Tipo IE</t>
  </si>
  <si>
    <t>Polidocente</t>
  </si>
  <si>
    <t>Multigrado</t>
  </si>
  <si>
    <t>Unidocente</t>
  </si>
  <si>
    <t>Ofertadas</t>
  </si>
  <si>
    <t>Seleccionadas</t>
  </si>
  <si>
    <t>Con Ganador</t>
  </si>
  <si>
    <t>% Seleccionadas/Ofertadas</t>
  </si>
  <si>
    <t>Urbano</t>
  </si>
  <si>
    <t>Rural</t>
  </si>
  <si>
    <t>% Clasificados / Evaluados</t>
  </si>
  <si>
    <t>% Ganadores/ Clasificados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</si>
  <si>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</si>
  <si>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</si>
  <si>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</si>
  <si>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</si>
  <si>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</si>
  <si>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</si>
  <si>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</si>
  <si>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</si>
  <si>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</si>
  <si>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</si>
  <si>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</si>
  <si>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</si>
  <si>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</si>
  <si>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</si>
  <si>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</si>
  <si>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</si>
  <si>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</si>
  <si>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</si>
  <si>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</si>
  <si>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</si>
  <si>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</si>
  <si>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</si>
  <si>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</si>
  <si>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</si>
  <si>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</si>
  <si>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</si>
  <si>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Lima Provincias</t>
  </si>
  <si>
    <t>Tacna</t>
  </si>
  <si>
    <t>% Con Ganador/ Ofertadas</t>
  </si>
  <si>
    <t>% Con ganador/ ofertadas</t>
  </si>
  <si>
    <t>% Seleccionaron/ Clasificados</t>
  </si>
  <si>
    <t>Nivel</t>
  </si>
  <si>
    <t>% Cumplieron requisitos</t>
  </si>
  <si>
    <t>Presentaron documentación (% cumplieron requisito)</t>
  </si>
  <si>
    <t>Observaciones (% cumplieron requisito)</t>
  </si>
  <si>
    <t>% Seleccionadas/ ofertadas</t>
  </si>
  <si>
    <t>Condición</t>
  </si>
  <si>
    <t>% Seleccionadas /Ofertadas</t>
  </si>
  <si>
    <t>% Con Ganador /Ofertadas</t>
  </si>
  <si>
    <r>
      <t xml:space="preserve">Nº de postulantes inscritos 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</si>
  <si>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Nº de postulantes evaluados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</si>
  <si>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 xml:space="preserve">Nº de postulantes clasificados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</si>
  <si>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 xml:space="preserve">Nº de postulantes que seleccionaron plaza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</si>
  <si>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Entrevistas realizadas</t>
  </si>
  <si>
    <t>1/ Inscritos: número de postulantes inscritos en el concurso.</t>
  </si>
  <si>
    <t>2/ Evaluados: número de postulantes que rindieron la Prueba Única Nacional.</t>
  </si>
  <si>
    <t>3/ Clasificados: número de postulantes que superaron los puntajes mínimos establecidos para cada una de las tres subpruebas de la Prueba Única Nacional y pasaron a la segunda etapa del concurso.</t>
  </si>
  <si>
    <t>1/Más cercano: IIEE ubicadas en centros poblados rurales que cuenten con más de 500 habitantes y que puedan acceder a la capital provincial más cercana en un tiempo no mayor a las dos horas; o todas las IEE ubicadas en centros poblados rurales que cuenten con menos de 500 habitantes y que puedan acceder a la capital provincial más cercana en un tiempo no mayor a los 30 minutos.</t>
  </si>
  <si>
    <t>2/Más alejado: IIEE ubicadas en centros poblados con más de 500 habitantes y que pueden acceder a la capital provincial más cercana en un tiempo mayor a 2 horas; o que contando con un máximo de 500 habitantes el tiempo de acceso a la capital provincial más cercana es mayor a 30 minutos.</t>
  </si>
  <si>
    <r>
      <t>Más cercano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</si>
  <si>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Más alejado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</si>
  <si>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</si>
  <si>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</si>
  <si>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</si>
  <si>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Aprobados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</si>
  <si>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</si>
  <si>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</si>
  <si>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r>
      <t>Observaciones realizadas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</si>
  <si>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Cumplieron requisitos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</si>
  <si>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Presentaron documentación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</si>
  <si>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Postulaciones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</si>
  <si>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1/ Nº de postulantes evaluados: número de postulantes que rindieron la Prueba Única Nacional.</t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</si>
  <si>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</si>
  <si>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4/ Observaciones realizadas: número de postulaciones que se presentaron en la evaluación de observación de desempeño en el aula</t>
  </si>
  <si>
    <t xml:space="preserve">2/Promedio: porcentaje de acierto promedio en la sub prueba de Comprensión Lectora. </t>
  </si>
  <si>
    <t>4/Límite superior: límite superior del intervalo de confianza en que se ubica el porcentaje de acierto promedio obtenido por los postulantes en la sub prueba de Comprensión Lectora</t>
  </si>
  <si>
    <t>5/Aprobados: número de postulantes que superaron el puntaje mínimo en la sub prueba de Comprensión Lectora, equivalente a tener un porcentaje de acierto promedio de 60% del total de ítems.</t>
  </si>
  <si>
    <t xml:space="preserve">2/Promedio: porcentaje de acierto promedio en la sub prueba de Razonamiento Lógico. </t>
  </si>
  <si>
    <t>4/Límite superior: límite superior del intervalo de confianza en que se ubica el porcentaje de acierto promedio obtenido por los postulantes en la sub prueba de Razonamiento Lógico</t>
  </si>
  <si>
    <t>5/Aprobados: número de postulantes que superaron el puntaje mínimo en la sub prueba de Razonamiento Lógico, equivalente a tener un porcentaje de acierto promedio de 60% del total de ítems.</t>
  </si>
  <si>
    <t>No clasificados</t>
  </si>
  <si>
    <t>No ganadores</t>
  </si>
  <si>
    <r>
      <t>Superaron puntaje de corte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</si>
  <si>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Nº de postulaciones evaluadas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</si>
  <si>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3/Límite inferior: límite inferior del intervalo de confianza en que se ubica el porcentaje de acierto promedio obtenido por los postulantes en la sub prueba de Comprensión Lectora</t>
  </si>
  <si>
    <t>3/Límite inferior: límite inferior del intervalo de confianza en que se ubica el porcentaje de acierto promedio obtenido por los postulantes en la sub prueba de Razonamiento Lógico</t>
  </si>
  <si>
    <t>2/ Cumplieron requisitos: número de postulaciones que cumplieron los requisitos establecidos en la Norma Técnica</t>
  </si>
  <si>
    <t>3/ Presentaron documentación: número de postulaciones que presentaron la documentación requerida para la evaluación de la trayectoria profesional</t>
  </si>
  <si>
    <t>2/Promedio de los puntajes obtenidos en la evaluación de observación de desempeño en el aula. La evaluación tuvo un puntaje máximo de 50 puntos.</t>
  </si>
  <si>
    <t xml:space="preserve">3/Límite inferior: límite inferior del intervalo de confianza en que se ubica el promedio obtenido por las postulaciones en la evaluación de observación de desempeño en el aula </t>
  </si>
  <si>
    <t xml:space="preserve">4/Límite superior: límite superior del intervalo de confianza en que se ubica el promedio obtenido por las postulaciones en la evaluación de observación de desempeño en el aula </t>
  </si>
  <si>
    <t>5/Superaron puntaje de corte: número de postulaciones que superaron el puntaje mínimo en la evaluación de observación de desempeño en el aula, equivalente a 30 puntos.</t>
  </si>
  <si>
    <t>2/Promedio de los puntajes obtenidos en la entrevista personal. La evaluación tuvo un puntaje máximo de 25 puntos.</t>
  </si>
  <si>
    <t xml:space="preserve">3/Límite inferior: límite inferior del intervalo de confianza en que se ubica el promedio obtenido por las postulaciones evaluadas en la entrevista personal </t>
  </si>
  <si>
    <t xml:space="preserve">4/Límite superior: límite superior del intervalo de confianza en que se ubica el promedio obtenido por las postulaciones evaluadas en la entrevista personal </t>
  </si>
  <si>
    <t>2/Promedio de los puntajes obtenidos en el instrumento de evaluación de trayectoria. La evaluación tuvo un puntaje máximo de 25 puntos.</t>
  </si>
  <si>
    <t xml:space="preserve">3/Límite inferior: límite inferior del intervalo de confianza en que se ubica el promedio obtenido por las postulaciones evaluadas en el instrumento de evaluación de trayectoria </t>
  </si>
  <si>
    <t xml:space="preserve">4/Límite superior: límite superior del intervalo de confianza en que se ubica el promedio obtenido por las postulaciones evaluadas en el instrumento de evaluación de trayectoria </t>
  </si>
  <si>
    <t>6/Clasificados: postulantes que superaron los puntajes mínimos establecidos para cada una de las tres subpruebas de la Prueba Única Nacional y pasaron a la segunda etapa del concurso.</t>
  </si>
  <si>
    <t>7/Ganadores: postulantes que ganaron una plaza.</t>
  </si>
  <si>
    <t>6/Ganadores: postulantes que ganaron una plaza.</t>
  </si>
  <si>
    <t>7/No ganadores: postulantes que no ganaron una plaza.</t>
  </si>
  <si>
    <t>5/Ganadores: postulantes que ganaron una plaza.</t>
  </si>
  <si>
    <t>6/No ganadores: postulantes que no ganaron una plaza.</t>
  </si>
  <si>
    <t>EBR Inicial</t>
  </si>
  <si>
    <t>EBR Primaria</t>
  </si>
  <si>
    <t>EBR Secundaria</t>
  </si>
  <si>
    <t>EBA</t>
  </si>
  <si>
    <t>EBE</t>
  </si>
  <si>
    <t>4/ Seleccionaron plaza: número de postulantes clasificados que seleccionaron, en orden de preferencia, plazas en concurso.</t>
  </si>
  <si>
    <t>6/ Ganadores de plaza: número de postulantes que ganaron una plaza en etapas regular y excepcional.</t>
  </si>
  <si>
    <r>
      <t xml:space="preserve">Nº de postulantes con plaza asignada 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</si>
  <si>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 xml:space="preserve">Nº de postulantes ganadores de plaza 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</si>
  <si>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1/ Plazas seleccionadas, en orden de preferencia, por los postulantes clasificados.</t>
  </si>
  <si>
    <t>2/ Plazas asignadas a los postulantes en base a su orden de mérito y preferencias.</t>
  </si>
  <si>
    <t>Tabla 3. Número de plazas ofertadas, seleccionadas, asignadas y con ganador, según modalidad y nivel educativo</t>
  </si>
  <si>
    <t>Tabla 4. Número de plazas ofertadas, seleccionadas, asignadas y con ganador, según región</t>
  </si>
  <si>
    <t>Asignadas</t>
  </si>
  <si>
    <t>% Asignadas /Ofertadas</t>
  </si>
  <si>
    <t>Tabla 5. Plazas ofertadas, seleccionadas, asignadas y con ganador, por ruralidad</t>
  </si>
  <si>
    <t>Tabla 6. Plazas de inicial y primaria ofertadas, seleccionadas, asignadas y con ganador, por tipo de IE</t>
  </si>
  <si>
    <t>Tabla 7. Porcentaje de acierto promedio en la subprueba de Comprensión Lectora, según modalidad y nivel educativo</t>
  </si>
  <si>
    <t>Tabla 8. Porcentaje de acierto promedio en la subprueba de Razonamiento Lógico, según modalidad y nivel educativo</t>
  </si>
  <si>
    <r>
      <t>Tabla 10. Número de postulaciones</t>
    </r>
    <r>
      <rPr>
        <b/>
        <vertAlign val="superscript"/>
        <sz val="11"/>
        <color theme="1" tint="0.34998626667073579"/>
        <rFont val="Calibri"/>
        <family val="2"/>
      </rPr>
      <t>1</t>
    </r>
    <r>
      <rPr>
        <b/>
        <sz val="11"/>
        <color theme="1" tint="0.34998626667073579"/>
        <rFont val="Calibri"/>
        <family val="2"/>
      </rPr>
      <t xml:space="preserve"> de la Etapa Descentralizada, según modalidad y nivel educativo</t>
    </r>
  </si>
  <si>
    <t>Tabla 14. Puntaje promedio en Trayectoria, según modalidad y nivel educativo</t>
  </si>
  <si>
    <t>Tabla 13. Puntaje promedio en la Entrevista, según modalidad y nivel educativo</t>
  </si>
  <si>
    <t>Tabla 12. Puntaje promedio en la Observación de Aula, según modalidad y nivel educativo</t>
  </si>
  <si>
    <r>
      <t xml:space="preserve">Región 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</si>
  <si>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7/ Región donde el postulante fue evaluado</t>
  </si>
  <si>
    <r>
      <t xml:space="preserve">Región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</si>
  <si>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t>3/ Región de la plaza ofertada</t>
  </si>
  <si>
    <t>% Con plaza asignada/ Clasificados</t>
  </si>
  <si>
    <t>% Asignadas/ ofertadas</t>
  </si>
  <si>
    <t>Total nacional</t>
  </si>
  <si>
    <t>Superaron puntaje corte 
(% cumplieron requisito)</t>
  </si>
  <si>
    <t>Entrevistas realizadas 
(% cumplieron requisito)</t>
  </si>
  <si>
    <t>% Con ganador/ asignadas</t>
  </si>
  <si>
    <t>Tabla 9. Porcentaje de acierto promedio en la subprueba de Conocimientos Pedagógicos de la Especialidad, según modalidad y nivel educativo</t>
  </si>
  <si>
    <t xml:space="preserve">2/Promedio: porcentaje de acierto promedio en la sub prueba de Conocimientos Pedagógicos de la Especialidad. </t>
  </si>
  <si>
    <t>3/Límite inferior: límite inferior del intervalo de confianza en que se ubica el porcentaje de acierto promedio obtenido por los postulantes en la sub prueba de Conocimientos Pedagógicos de la Especialidad</t>
  </si>
  <si>
    <t>4/Límite superior: límite superior del intervalo de confianza en que se ubica el porcentaje de acierto promedio obtenido por los postulantes en la sub prueba de Conocimientos Pedagógicos de la Especialidad</t>
  </si>
  <si>
    <t>5/Aprobados: número de postulantes que superaron el puntaje mínimo en la sub prueba de Conocimientos Pedagógicos de la Especialidad, equivalente a tener un porcentaje de acierto promedio de 60% del total de ítems.</t>
  </si>
  <si>
    <r>
      <t>Entrevistas realizadas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</si>
  <si>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Superaron puntaje corte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</si>
  <si>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 xml:space="preserve">6/ Entrevistas realizadas: número de postulaciones que se presentaron en la entrevista personal </t>
  </si>
  <si>
    <t>5/ Superaron puntaje de corte: número de postulaciones que superaron el puntaje mínimo en la evaluación de observación de desempeño en el aula, equivalente a 30 puntos.</t>
  </si>
  <si>
    <t>Nº plazas ofertadas</t>
  </si>
  <si>
    <r>
      <t xml:space="preserve">Nº plazas seleccionadas 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</si>
  <si>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Nº plazas asignadas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</si>
  <si>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Nº plazas con ganador</t>
  </si>
  <si>
    <t>Modalidad y nivel educativo</t>
  </si>
  <si>
    <t>Plazas</t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</si>
  <si>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</si>
  <si>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No 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</si>
  <si>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</si>
  <si>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No 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</si>
  <si>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1/Nº de postulaciones evaluadas: número de postulaciones evaluadas en la observación de desempeño en el aula.</t>
  </si>
  <si>
    <t>1/Nº de postulaciones evaluadas: número de postulaciones evaluadas en la entrevista personal</t>
  </si>
  <si>
    <t>1/Nº de postulaciones evaluadas: número de postulaciones evaluadas en la trayectoria profesional</t>
  </si>
  <si>
    <t>Tabla 1. Cuadro resumen del Concurso de Nombramiento 2018, según modalidad y nivel educativo</t>
  </si>
  <si>
    <t>Fuente: MINEDU-DIGEDD-DIED. Concursos Públicos de Ingreso a la Carrera Pública Magisterial , 2018</t>
  </si>
  <si>
    <t>Tabla 2. Cuadro resumen del Concurso de Nombramiento 2018, según región</t>
  </si>
  <si>
    <t>5/ Con plaza asignada: Se asignaron hasta dos plazas a cada postulante en base a sus preferencias y a su puntaje.</t>
  </si>
  <si>
    <t>Fuente: MINEDU-DIGEDD-DIED. Concursos Públicos de Ingreso a la Carrera Pública Magisterial, 2018.</t>
  </si>
  <si>
    <t>1/Un postulante clasificado podía realizar hasta dos postulaciones siempre y cuando haya quedado asignado en dos IIEE, en base a su orden de mérito y preferencias. Las estadísticas de esta tabla se refieren a las postulaciones, no a los postulantes.</t>
  </si>
  <si>
    <r>
      <t>Tabla 11. Número de postulaciones</t>
    </r>
    <r>
      <rPr>
        <b/>
        <vertAlign val="superscript"/>
        <sz val="11"/>
        <color theme="1" tint="0.34998626667073579"/>
        <rFont val="Calibri"/>
        <family val="2"/>
      </rPr>
      <t>1</t>
    </r>
    <r>
      <rPr>
        <b/>
        <sz val="11"/>
        <color theme="1" tint="0.34998626667073579"/>
        <rFont val="Calibri"/>
        <family val="2"/>
      </rPr>
      <t xml:space="preserve"> de la Etapa Descentralizada, según región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</si>
</sst>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vertAlign val="superscript"/>
      <sz val="11"/>
      <color theme="1" tint="0.34998626667073579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color theme="1" tint="0.34998626667073579"/>
      <name val="Arial"/>
      <family val="2"/>
      <charset val="1"/>
    </font>
    <font>
      <sz val="10"/>
      <name val="Arial"/>
      <family val="2"/>
    </font>
    <font>
      <sz val="10"/>
      <color rgb="FF595959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FE7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</borders>
  <cellStyleXfs count="18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  <xf numFmtId="0" fontId="23" fillId="0" borderId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4" fillId="0" borderId="0" xfId="3"/>
    <xf numFmtId="0" fontId="3" fillId="0" borderId="0" xfId="5"/>
    <xf numFmtId="0" fontId="3" fillId="0" borderId="0" xfId="5" applyAlignment="1">
      <alignment horizontal="center"/>
    </xf>
    <xf numFmtId="0" fontId="3" fillId="0" borderId="0" xfId="5" applyFont="1"/>
    <xf numFmtId="0" fontId="6" fillId="2" borderId="1" xfId="7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top"/>
    </xf>
    <xf numFmtId="0" fontId="12" fillId="0" borderId="0" xfId="5" applyFont="1"/>
    <xf numFmtId="2" fontId="3" fillId="0" borderId="0" xfId="5" applyNumberFormat="1"/>
    <xf numFmtId="0" fontId="18" fillId="0" borderId="0" xfId="5" applyFont="1"/>
    <xf numFmtId="0" fontId="12" fillId="0" borderId="0" xfId="5" applyFont="1" applyFill="1"/>
    <xf numFmtId="0" fontId="10" fillId="2" borderId="1" xfId="4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164" fontId="12" fillId="0" borderId="1" xfId="1" applyNumberFormat="1" applyFont="1" applyBorder="1" applyAlignment="1">
      <alignment horizontal="center" vertical="center"/>
    </xf>
    <xf numFmtId="0" fontId="8" fillId="0" borderId="21" xfId="4" applyFont="1" applyFill="1" applyBorder="1" applyAlignment="1">
      <alignment vertical="center"/>
    </xf>
    <xf numFmtId="164" fontId="12" fillId="0" borderId="21" xfId="1" applyNumberFormat="1" applyFont="1" applyBorder="1" applyAlignment="1">
      <alignment horizontal="center" vertical="center"/>
    </xf>
    <xf numFmtId="0" fontId="8" fillId="0" borderId="12" xfId="4" applyFont="1" applyFill="1" applyBorder="1" applyAlignment="1">
      <alignment vertical="center"/>
    </xf>
    <xf numFmtId="164" fontId="12" fillId="0" borderId="12" xfId="1" applyNumberFormat="1" applyFont="1" applyBorder="1" applyAlignment="1">
      <alignment horizontal="center" vertical="center"/>
    </xf>
    <xf numFmtId="9" fontId="8" fillId="0" borderId="1" xfId="4" applyNumberFormat="1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9" fillId="0" borderId="1" xfId="3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2" fontId="9" fillId="0" borderId="1" xfId="9" applyNumberFormat="1" applyFont="1" applyBorder="1" applyAlignment="1">
      <alignment horizontal="center" vertical="center"/>
    </xf>
    <xf numFmtId="2" fontId="9" fillId="0" borderId="21" xfId="9" applyNumberFormat="1" applyFont="1" applyBorder="1" applyAlignment="1">
      <alignment horizontal="center" vertical="center"/>
    </xf>
    <xf numFmtId="2" fontId="9" fillId="0" borderId="12" xfId="9" applyNumberFormat="1" applyFont="1" applyBorder="1" applyAlignment="1">
      <alignment horizontal="center" vertical="center"/>
    </xf>
    <xf numFmtId="2" fontId="9" fillId="0" borderId="1" xfId="7" applyNumberFormat="1" applyFont="1" applyBorder="1" applyAlignment="1">
      <alignment horizontal="center" vertical="center"/>
    </xf>
    <xf numFmtId="2" fontId="9" fillId="0" borderId="21" xfId="7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 wrapText="1"/>
    </xf>
    <xf numFmtId="0" fontId="6" fillId="2" borderId="21" xfId="7" applyFont="1" applyFill="1" applyBorder="1" applyAlignment="1">
      <alignment horizontal="center" vertical="center" wrapText="1"/>
    </xf>
    <xf numFmtId="0" fontId="6" fillId="2" borderId="21" xfId="9" applyFont="1" applyFill="1" applyBorder="1" applyAlignment="1">
      <alignment horizontal="center" vertical="center" wrapText="1"/>
    </xf>
    <xf numFmtId="9" fontId="9" fillId="0" borderId="1" xfId="6" applyFont="1" applyBorder="1" applyAlignment="1">
      <alignment horizontal="center" vertical="center"/>
    </xf>
    <xf numFmtId="9" fontId="9" fillId="0" borderId="25" xfId="0" applyNumberFormat="1" applyFont="1" applyBorder="1" applyAlignment="1">
      <alignment horizontal="center" vertical="center"/>
    </xf>
    <xf numFmtId="0" fontId="4" fillId="0" borderId="0" xfId="3" applyFill="1"/>
    <xf numFmtId="0" fontId="9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2" xfId="3" applyNumberFormat="1" applyFont="1" applyBorder="1" applyAlignment="1">
      <alignment horizontal="center" vertical="center"/>
    </xf>
    <xf numFmtId="0" fontId="9" fillId="0" borderId="21" xfId="3" applyNumberFormat="1" applyFont="1" applyBorder="1" applyAlignment="1">
      <alignment horizontal="center" vertical="center"/>
    </xf>
    <xf numFmtId="0" fontId="9" fillId="0" borderId="12" xfId="9" applyNumberFormat="1" applyFont="1" applyFill="1" applyBorder="1" applyAlignment="1">
      <alignment horizontal="center" vertical="center"/>
    </xf>
    <xf numFmtId="0" fontId="9" fillId="0" borderId="1" xfId="9" applyNumberFormat="1" applyFont="1" applyFill="1" applyBorder="1" applyAlignment="1">
      <alignment horizontal="center" vertical="center"/>
    </xf>
    <xf numFmtId="0" fontId="9" fillId="0" borderId="21" xfId="9" applyNumberFormat="1" applyFont="1" applyFill="1" applyBorder="1" applyAlignment="1">
      <alignment horizontal="center" vertical="center"/>
    </xf>
    <xf numFmtId="0" fontId="9" fillId="0" borderId="24" xfId="9" applyNumberFormat="1" applyFont="1" applyFill="1" applyBorder="1" applyAlignment="1">
      <alignment horizontal="center" vertical="center"/>
    </xf>
    <xf numFmtId="0" fontId="9" fillId="0" borderId="14" xfId="9" applyNumberFormat="1" applyFont="1" applyFill="1" applyBorder="1" applyAlignment="1">
      <alignment horizontal="center" vertical="center"/>
    </xf>
    <xf numFmtId="0" fontId="9" fillId="0" borderId="22" xfId="9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9" applyNumberFormat="1" applyFont="1" applyBorder="1" applyAlignment="1">
      <alignment horizontal="center" vertical="center"/>
    </xf>
    <xf numFmtId="0" fontId="9" fillId="0" borderId="21" xfId="9" applyNumberFormat="1" applyFont="1" applyBorder="1" applyAlignment="1">
      <alignment horizontal="center" vertical="center"/>
    </xf>
    <xf numFmtId="0" fontId="9" fillId="0" borderId="12" xfId="9" applyNumberFormat="1" applyFont="1" applyBorder="1" applyAlignment="1">
      <alignment horizontal="center" vertical="center"/>
    </xf>
    <xf numFmtId="0" fontId="9" fillId="0" borderId="1" xfId="7" applyNumberFormat="1" applyFont="1" applyBorder="1" applyAlignment="1">
      <alignment horizontal="center" vertical="center"/>
    </xf>
    <xf numFmtId="0" fontId="9" fillId="0" borderId="21" xfId="7" applyNumberFormat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2" fontId="9" fillId="0" borderId="1" xfId="3" applyNumberFormat="1" applyFont="1" applyBorder="1" applyAlignment="1">
      <alignment horizontal="center" vertical="center"/>
    </xf>
    <xf numFmtId="2" fontId="9" fillId="0" borderId="1" xfId="9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5" applyAlignment="1">
      <alignment horizontal="left"/>
    </xf>
    <xf numFmtId="165" fontId="3" fillId="0" borderId="0" xfId="5" applyNumberForma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4" fillId="0" borderId="0" xfId="3" applyAlignment="1">
      <alignment horizontal="left"/>
    </xf>
    <xf numFmtId="0" fontId="1" fillId="0" borderId="0" xfId="3" applyFont="1"/>
    <xf numFmtId="0" fontId="17" fillId="0" borderId="0" xfId="16"/>
    <xf numFmtId="0" fontId="20" fillId="0" borderId="0" xfId="0" applyFont="1" applyAlignment="1">
      <alignment vertical="center"/>
    </xf>
    <xf numFmtId="164" fontId="5" fillId="0" borderId="0" xfId="1" applyNumberFormat="1"/>
    <xf numFmtId="164" fontId="12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17"/>
    <xf numFmtId="0" fontId="22" fillId="0" borderId="0" xfId="5" applyFont="1"/>
    <xf numFmtId="0" fontId="18" fillId="0" borderId="0" xfId="5" applyFont="1" applyAlignment="1">
      <alignment vertical="center" wrapText="1"/>
    </xf>
    <xf numFmtId="0" fontId="10" fillId="2" borderId="1" xfId="4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8" fillId="0" borderId="0" xfId="5" applyFont="1" applyBorder="1" applyAlignment="1">
      <alignment vertical="center" wrapText="1"/>
    </xf>
    <xf numFmtId="0" fontId="9" fillId="0" borderId="1" xfId="9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textRotation="90" wrapText="1"/>
    </xf>
    <xf numFmtId="0" fontId="6" fillId="2" borderId="1" xfId="3" applyFont="1" applyFill="1" applyBorder="1" applyAlignment="1">
      <alignment horizontal="center" vertical="center" textRotation="90" wrapText="1"/>
    </xf>
    <xf numFmtId="0" fontId="9" fillId="0" borderId="15" xfId="9" applyFont="1" applyFill="1" applyBorder="1" applyAlignment="1">
      <alignment horizontal="center" vertical="center"/>
    </xf>
    <xf numFmtId="0" fontId="9" fillId="0" borderId="16" xfId="9" applyFont="1" applyFill="1" applyBorder="1" applyAlignment="1">
      <alignment horizontal="center" vertical="center"/>
    </xf>
    <xf numFmtId="0" fontId="9" fillId="0" borderId="17" xfId="9" applyFont="1" applyFill="1" applyBorder="1" applyAlignment="1">
      <alignment horizontal="center" vertical="center"/>
    </xf>
    <xf numFmtId="0" fontId="12" fillId="0" borderId="0" xfId="5" applyFont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6" fillId="2" borderId="1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23" xfId="9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 wrapText="1"/>
    </xf>
  </cellXfs>
  <cellStyles count="18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3" xfId="9"/>
    <cellStyle name="Normal 3" xfId="5"/>
    <cellStyle name="Normal 3 2" xfId="8"/>
    <cellStyle name="Normal_Tabla 4." xfId="16"/>
    <cellStyle name="Normal_Tabla 6." xfId="17"/>
    <cellStyle name="Porcentaje" xfId="1" builtinId="5"/>
    <cellStyle name="Porcentaje 2" xfId="6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FE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1"/>
  <sheetViews>
    <sheetView showGridLines="0" tabSelected="1" zoomScale="85" zoomScaleNormal="85" zoomScalePageLayoutView="90" workbookViewId="0">
      <selection activeCell="B18" sqref="B18"/>
    </sheetView>
  </sheetViews>
  <sheetFormatPr baseColWidth="10" defaultRowHeight="15" x14ac:dyDescent="0.25"/>
  <cols>
    <col min="1" max="1" width="11.85546875" bestFit="1" customWidth="1"/>
    <col min="2" max="2" width="22.5703125" customWidth="1"/>
    <col min="3" max="12" width="14.7109375" customWidth="1"/>
    <col min="13" max="13" width="14.42578125" customWidth="1"/>
    <col min="15" max="15" width="60.85546875" style="67" customWidth="1"/>
  </cols>
  <sheetData>
    <row r="2" spans="2:13" x14ac:dyDescent="0.25">
      <c r="B2" s="9" t="s">
        <v>165</v>
      </c>
    </row>
    <row r="4" spans="2:13" ht="76.5" customHeight="1" x14ac:dyDescent="0.25">
      <c r="B4" s="16" t="s">
        <v>156</v>
      </c>
      <c r="C4" s="16" t="s">
        <v>55</v>
      </c>
      <c r="D4" s="16" t="s">
        <v>56</v>
      </c>
      <c r="E4" s="16" t="s">
        <v>57</v>
      </c>
      <c r="F4" s="16" t="s">
        <v>58</v>
      </c>
      <c r="G4" s="16" t="s">
        <v>117</v>
      </c>
      <c r="H4" s="16" t="s">
        <v>118</v>
      </c>
      <c r="I4" s="16" t="s">
        <v>14</v>
      </c>
      <c r="J4" s="16" t="s">
        <v>46</v>
      </c>
      <c r="K4" s="16" t="s">
        <v>137</v>
      </c>
      <c r="L4" s="16" t="s">
        <v>15</v>
      </c>
      <c r="M4" s="1"/>
    </row>
    <row r="5" spans="2:13" ht="15" customHeight="1" x14ac:dyDescent="0.25">
      <c r="B5" s="17" t="s">
        <v>110</v>
      </c>
      <c r="C5" s="43">
        <v>40848</v>
      </c>
      <c r="D5" s="44">
        <v>37643</v>
      </c>
      <c r="E5" s="44">
        <v>5166</v>
      </c>
      <c r="F5" s="44">
        <v>4781</v>
      </c>
      <c r="G5" s="44">
        <v>4130</v>
      </c>
      <c r="H5" s="44">
        <v>2515</v>
      </c>
      <c r="I5" s="28">
        <f t="shared" ref="I5:J10" si="0">+E5/D5</f>
        <v>0.13723667082857371</v>
      </c>
      <c r="J5" s="28">
        <f t="shared" si="0"/>
        <v>0.92547425474254741</v>
      </c>
      <c r="K5" s="28">
        <f>+G5/E5</f>
        <v>0.79945799457994582</v>
      </c>
      <c r="L5" s="28">
        <f t="shared" ref="L5:L10" si="1">+H5/E5</f>
        <v>0.48683701122725515</v>
      </c>
      <c r="M5" s="77"/>
    </row>
    <row r="6" spans="2:13" x14ac:dyDescent="0.25">
      <c r="B6" s="17" t="s">
        <v>111</v>
      </c>
      <c r="C6" s="43">
        <v>83008</v>
      </c>
      <c r="D6" s="44">
        <v>74139</v>
      </c>
      <c r="E6" s="44">
        <v>6420</v>
      </c>
      <c r="F6" s="44">
        <v>5976</v>
      </c>
      <c r="G6" s="44">
        <v>5113</v>
      </c>
      <c r="H6" s="44">
        <v>2948</v>
      </c>
      <c r="I6" s="28">
        <f t="shared" si="0"/>
        <v>8.6594100271112376E-2</v>
      </c>
      <c r="J6" s="28">
        <f t="shared" si="0"/>
        <v>0.93084112149532705</v>
      </c>
      <c r="K6" s="28">
        <f t="shared" ref="K6:K10" si="2">+G6/E6</f>
        <v>0.79641744548286608</v>
      </c>
      <c r="L6" s="28">
        <f t="shared" si="1"/>
        <v>0.45919003115264795</v>
      </c>
      <c r="M6" s="77"/>
    </row>
    <row r="7" spans="2:13" x14ac:dyDescent="0.25">
      <c r="B7" s="17" t="s">
        <v>112</v>
      </c>
      <c r="C7" s="43">
        <v>88571</v>
      </c>
      <c r="D7" s="44">
        <v>78634</v>
      </c>
      <c r="E7" s="44">
        <v>12077</v>
      </c>
      <c r="F7" s="44">
        <v>10969</v>
      </c>
      <c r="G7" s="44">
        <v>9011</v>
      </c>
      <c r="H7" s="44">
        <v>4479</v>
      </c>
      <c r="I7" s="28">
        <f t="shared" si="0"/>
        <v>0.15358496324745022</v>
      </c>
      <c r="J7" s="28">
        <f t="shared" si="0"/>
        <v>0.90825536143081886</v>
      </c>
      <c r="K7" s="28">
        <f t="shared" si="2"/>
        <v>0.74612900554773531</v>
      </c>
      <c r="L7" s="28">
        <f t="shared" si="1"/>
        <v>0.3708702492340813</v>
      </c>
      <c r="M7" s="77"/>
    </row>
    <row r="8" spans="2:13" x14ac:dyDescent="0.25">
      <c r="B8" s="17" t="s">
        <v>113</v>
      </c>
      <c r="C8" s="43">
        <v>3398</v>
      </c>
      <c r="D8" s="44">
        <v>2912</v>
      </c>
      <c r="E8" s="44">
        <v>348</v>
      </c>
      <c r="F8" s="44">
        <v>300</v>
      </c>
      <c r="G8" s="44">
        <v>300</v>
      </c>
      <c r="H8" s="44">
        <v>154</v>
      </c>
      <c r="I8" s="28">
        <f t="shared" si="0"/>
        <v>0.11950549450549451</v>
      </c>
      <c r="J8" s="28">
        <f t="shared" si="0"/>
        <v>0.86206896551724133</v>
      </c>
      <c r="K8" s="28">
        <f t="shared" si="2"/>
        <v>0.86206896551724133</v>
      </c>
      <c r="L8" s="28">
        <f t="shared" si="1"/>
        <v>0.44252873563218392</v>
      </c>
      <c r="M8" s="77"/>
    </row>
    <row r="9" spans="2:13" x14ac:dyDescent="0.25">
      <c r="B9" s="17" t="s">
        <v>114</v>
      </c>
      <c r="C9" s="43">
        <v>1366</v>
      </c>
      <c r="D9" s="44">
        <v>1228</v>
      </c>
      <c r="E9" s="44">
        <v>33</v>
      </c>
      <c r="F9" s="44">
        <v>29</v>
      </c>
      <c r="G9" s="44">
        <v>29</v>
      </c>
      <c r="H9" s="44">
        <v>24</v>
      </c>
      <c r="I9" s="28">
        <f t="shared" si="0"/>
        <v>2.6872964169381109E-2</v>
      </c>
      <c r="J9" s="28">
        <f t="shared" si="0"/>
        <v>0.87878787878787878</v>
      </c>
      <c r="K9" s="28">
        <f t="shared" si="2"/>
        <v>0.87878787878787878</v>
      </c>
      <c r="L9" s="28">
        <f t="shared" si="1"/>
        <v>0.72727272727272729</v>
      </c>
      <c r="M9" s="77"/>
    </row>
    <row r="10" spans="2:13" x14ac:dyDescent="0.25">
      <c r="B10" s="17" t="s">
        <v>0</v>
      </c>
      <c r="C10" s="44">
        <f t="shared" ref="C10:H10" si="3">SUM(C5:C9)</f>
        <v>217191</v>
      </c>
      <c r="D10" s="44">
        <f t="shared" si="3"/>
        <v>194556</v>
      </c>
      <c r="E10" s="44">
        <f t="shared" si="3"/>
        <v>24044</v>
      </c>
      <c r="F10" s="44">
        <f t="shared" si="3"/>
        <v>22055</v>
      </c>
      <c r="G10" s="44">
        <f t="shared" si="3"/>
        <v>18583</v>
      </c>
      <c r="H10" s="44">
        <f t="shared" si="3"/>
        <v>10120</v>
      </c>
      <c r="I10" s="28">
        <f t="shared" si="0"/>
        <v>0.12358395526223812</v>
      </c>
      <c r="J10" s="28">
        <f t="shared" si="0"/>
        <v>0.9172766594576609</v>
      </c>
      <c r="K10" s="28">
        <f t="shared" si="2"/>
        <v>0.77287472966228576</v>
      </c>
      <c r="L10" s="28">
        <f t="shared" si="1"/>
        <v>0.42089502578605892</v>
      </c>
      <c r="M10" s="77"/>
    </row>
    <row r="11" spans="2:13" x14ac:dyDescent="0.25">
      <c r="B11" s="10" t="s">
        <v>60</v>
      </c>
    </row>
    <row r="12" spans="2:13" x14ac:dyDescent="0.25">
      <c r="B12" s="10" t="s">
        <v>61</v>
      </c>
    </row>
    <row r="13" spans="2:13" x14ac:dyDescent="0.25">
      <c r="B13" s="10" t="s">
        <v>62</v>
      </c>
    </row>
    <row r="14" spans="2:13" x14ac:dyDescent="0.25">
      <c r="B14" s="10" t="s">
        <v>115</v>
      </c>
    </row>
    <row r="15" spans="2:13" x14ac:dyDescent="0.25">
      <c r="B15" s="10" t="s">
        <v>168</v>
      </c>
    </row>
    <row r="16" spans="2:13" x14ac:dyDescent="0.25">
      <c r="B16" s="10" t="s">
        <v>116</v>
      </c>
    </row>
    <row r="17" spans="2:15" x14ac:dyDescent="0.25">
      <c r="B17" s="10" t="s">
        <v>166</v>
      </c>
    </row>
    <row r="18" spans="2:15" x14ac:dyDescent="0.25">
      <c r="B18" s="10"/>
    </row>
    <row r="19" spans="2:15" x14ac:dyDescent="0.25">
      <c r="B19" s="76"/>
      <c r="C19" s="66"/>
      <c r="D19" s="66"/>
      <c r="E19" s="66"/>
      <c r="F19" s="66"/>
      <c r="G19" s="66"/>
      <c r="H19" s="66"/>
    </row>
    <row r="20" spans="2:15" x14ac:dyDescent="0.25">
      <c r="B20" s="66"/>
      <c r="C20" s="66"/>
      <c r="D20" s="66"/>
      <c r="E20" s="66"/>
      <c r="F20" s="66"/>
      <c r="G20" s="66"/>
      <c r="H20" s="66"/>
    </row>
    <row r="21" spans="2:15" x14ac:dyDescent="0.25">
      <c r="B21" s="66"/>
      <c r="C21" s="66"/>
      <c r="D21" s="66"/>
      <c r="E21" s="66"/>
      <c r="F21" s="66"/>
      <c r="G21" s="66"/>
      <c r="H21" s="66"/>
    </row>
    <row r="22" spans="2:15" x14ac:dyDescent="0.25">
      <c r="B22" s="66"/>
      <c r="C22" s="66"/>
      <c r="D22" s="66"/>
      <c r="E22" s="66"/>
      <c r="F22" s="66"/>
      <c r="G22" s="66"/>
      <c r="H22" s="66"/>
    </row>
    <row r="23" spans="2:15" x14ac:dyDescent="0.25">
      <c r="B23" s="66"/>
      <c r="C23" s="66"/>
      <c r="D23" s="66"/>
      <c r="E23" s="66"/>
      <c r="F23" s="66"/>
    </row>
    <row r="24" spans="2:15" x14ac:dyDescent="0.25">
      <c r="C24" s="67"/>
      <c r="O24"/>
    </row>
    <row r="25" spans="2:15" ht="15.75" customHeight="1" x14ac:dyDescent="0.25">
      <c r="C25" s="67"/>
      <c r="O25"/>
    </row>
    <row r="26" spans="2:15" x14ac:dyDescent="0.25">
      <c r="C26" s="67"/>
      <c r="O26"/>
    </row>
    <row r="27" spans="2:15" x14ac:dyDescent="0.25">
      <c r="C27" s="67"/>
      <c r="O27"/>
    </row>
    <row r="28" spans="2:15" x14ac:dyDescent="0.25">
      <c r="C28" s="67"/>
      <c r="O28"/>
    </row>
    <row r="29" spans="2:15" x14ac:dyDescent="0.25">
      <c r="C29" s="67"/>
      <c r="O29"/>
    </row>
    <row r="30" spans="2:15" x14ac:dyDescent="0.25">
      <c r="C30" s="67"/>
      <c r="O30"/>
    </row>
    <row r="31" spans="2:15" x14ac:dyDescent="0.25">
      <c r="C31" s="67"/>
      <c r="O31"/>
    </row>
    <row r="32" spans="2:15" x14ac:dyDescent="0.25">
      <c r="C32" s="67"/>
      <c r="O32"/>
    </row>
    <row r="33" spans="3:15" x14ac:dyDescent="0.25">
      <c r="C33" s="67"/>
      <c r="O33"/>
    </row>
    <row r="34" spans="3:15" x14ac:dyDescent="0.25">
      <c r="C34" s="67"/>
      <c r="O34"/>
    </row>
    <row r="35" spans="3:15" x14ac:dyDescent="0.25">
      <c r="C35" s="67"/>
      <c r="O35"/>
    </row>
    <row r="36" spans="3:15" x14ac:dyDescent="0.25">
      <c r="C36" s="67"/>
      <c r="O36"/>
    </row>
    <row r="37" spans="3:15" x14ac:dyDescent="0.25">
      <c r="C37" s="67"/>
      <c r="O37"/>
    </row>
    <row r="38" spans="3:15" x14ac:dyDescent="0.25">
      <c r="C38" s="67"/>
      <c r="O38"/>
    </row>
    <row r="39" spans="3:15" x14ac:dyDescent="0.25">
      <c r="C39" s="67"/>
      <c r="O39"/>
    </row>
    <row r="40" spans="3:15" x14ac:dyDescent="0.25">
      <c r="C40" s="67"/>
      <c r="O40"/>
    </row>
    <row r="41" spans="3:15" x14ac:dyDescent="0.25">
      <c r="C41" s="67"/>
      <c r="O41"/>
    </row>
    <row r="42" spans="3:15" x14ac:dyDescent="0.25">
      <c r="C42" s="67"/>
      <c r="O42"/>
    </row>
    <row r="43" spans="3:15" x14ac:dyDescent="0.25">
      <c r="C43" s="67"/>
      <c r="O43"/>
    </row>
    <row r="44" spans="3:15" x14ac:dyDescent="0.25">
      <c r="C44" s="67"/>
      <c r="O44"/>
    </row>
    <row r="45" spans="3:15" x14ac:dyDescent="0.25">
      <c r="C45" s="67"/>
      <c r="O45"/>
    </row>
    <row r="46" spans="3:15" x14ac:dyDescent="0.25">
      <c r="C46" s="67"/>
      <c r="O46"/>
    </row>
    <row r="47" spans="3:15" x14ac:dyDescent="0.25">
      <c r="C47" s="67"/>
      <c r="O47"/>
    </row>
    <row r="48" spans="3:15" x14ac:dyDescent="0.25">
      <c r="C48" s="67"/>
      <c r="O48"/>
    </row>
    <row r="49" spans="3:15" x14ac:dyDescent="0.25">
      <c r="C49" s="67"/>
      <c r="O49"/>
    </row>
    <row r="50" spans="3:15" x14ac:dyDescent="0.25">
      <c r="C50" s="67"/>
      <c r="O50"/>
    </row>
    <row r="51" spans="3:15" x14ac:dyDescent="0.25">
      <c r="C51" s="67"/>
      <c r="M51" s="67"/>
      <c r="O51"/>
    </row>
    <row r="52" spans="3:15" x14ac:dyDescent="0.25">
      <c r="C52" s="67"/>
      <c r="M52" s="67"/>
      <c r="O52"/>
    </row>
    <row r="53" spans="3:15" x14ac:dyDescent="0.25">
      <c r="C53" s="67"/>
      <c r="N53" s="67"/>
      <c r="O53"/>
    </row>
    <row r="54" spans="3:15" x14ac:dyDescent="0.25">
      <c r="C54" s="67"/>
    </row>
    <row r="55" spans="3:15" x14ac:dyDescent="0.25">
      <c r="C55" s="67"/>
    </row>
    <row r="56" spans="3:15" x14ac:dyDescent="0.25">
      <c r="C56" s="67"/>
    </row>
    <row r="57" spans="3:15" x14ac:dyDescent="0.25">
      <c r="C57" s="67"/>
    </row>
    <row r="58" spans="3:15" ht="15.75" customHeight="1" x14ac:dyDescent="0.25">
      <c r="C58" s="67"/>
    </row>
    <row r="59" spans="3:15" x14ac:dyDescent="0.25">
      <c r="C59" s="67"/>
    </row>
    <row r="60" spans="3:15" x14ac:dyDescent="0.25">
      <c r="C60" s="67"/>
    </row>
    <row r="61" spans="3:15" x14ac:dyDescent="0.25">
      <c r="C61" s="67"/>
    </row>
    <row r="62" spans="3:15" x14ac:dyDescent="0.25">
      <c r="C62" s="67"/>
    </row>
    <row r="63" spans="3:15" x14ac:dyDescent="0.25">
      <c r="C63" s="67"/>
    </row>
    <row r="64" spans="3:15" x14ac:dyDescent="0.25">
      <c r="C64" s="67"/>
    </row>
    <row r="65" spans="3:3" x14ac:dyDescent="0.25">
      <c r="C65" s="67"/>
    </row>
    <row r="66" spans="3:3" x14ac:dyDescent="0.25">
      <c r="C66" s="67"/>
    </row>
    <row r="67" spans="3:3" x14ac:dyDescent="0.25">
      <c r="C67" s="67"/>
    </row>
    <row r="68" spans="3:3" ht="15.75" customHeight="1" x14ac:dyDescent="0.25">
      <c r="C68" s="67"/>
    </row>
    <row r="69" spans="3:3" x14ac:dyDescent="0.25">
      <c r="C69" s="67"/>
    </row>
    <row r="70" spans="3:3" x14ac:dyDescent="0.25">
      <c r="C70" s="67"/>
    </row>
    <row r="71" spans="3:3" x14ac:dyDescent="0.25">
      <c r="C71" s="67"/>
    </row>
    <row r="72" spans="3:3" x14ac:dyDescent="0.25">
      <c r="C72" s="67"/>
    </row>
    <row r="73" spans="3:3" x14ac:dyDescent="0.25">
      <c r="C73" s="67"/>
    </row>
    <row r="74" spans="3:3" x14ac:dyDescent="0.25">
      <c r="C74" s="67"/>
    </row>
    <row r="75" spans="3:3" x14ac:dyDescent="0.25">
      <c r="C75" s="67"/>
    </row>
    <row r="76" spans="3:3" x14ac:dyDescent="0.25">
      <c r="C76" s="67"/>
    </row>
    <row r="77" spans="3:3" x14ac:dyDescent="0.25">
      <c r="C77" s="67"/>
    </row>
    <row r="78" spans="3:3" x14ac:dyDescent="0.25">
      <c r="C78" s="67"/>
    </row>
    <row r="79" spans="3:3" x14ac:dyDescent="0.25">
      <c r="C79" s="67"/>
    </row>
    <row r="80" spans="3:3" x14ac:dyDescent="0.25">
      <c r="C80" s="67"/>
    </row>
    <row r="81" spans="3:3" x14ac:dyDescent="0.25">
      <c r="C81" s="67"/>
    </row>
    <row r="82" spans="3:3" x14ac:dyDescent="0.25">
      <c r="C82" s="67"/>
    </row>
    <row r="83" spans="3:3" x14ac:dyDescent="0.25">
      <c r="C83" s="67"/>
    </row>
    <row r="84" spans="3:3" x14ac:dyDescent="0.25">
      <c r="C84" s="67"/>
    </row>
    <row r="85" spans="3:3" x14ac:dyDescent="0.25">
      <c r="C85" s="67"/>
    </row>
    <row r="86" spans="3:3" x14ac:dyDescent="0.25">
      <c r="C86" s="67"/>
    </row>
    <row r="87" spans="3:3" x14ac:dyDescent="0.25">
      <c r="C87" s="67"/>
    </row>
    <row r="88" spans="3:3" x14ac:dyDescent="0.25">
      <c r="C88" s="67"/>
    </row>
    <row r="89" spans="3:3" x14ac:dyDescent="0.25">
      <c r="C89" s="67"/>
    </row>
    <row r="90" spans="3:3" x14ac:dyDescent="0.25">
      <c r="C90" s="67"/>
    </row>
    <row r="91" spans="3:3" x14ac:dyDescent="0.25">
      <c r="C91" s="67"/>
    </row>
  </sheetData>
  <sheetProtection algorithmName="SHA-512" hashValue="YQJiVOtbIfaeRqcMyRk2vFkGq8L1u4zQtLOtEIO5XTqN2vE/CJy7bE1tKKxCtpsTTQhCiTCEUvAwAr9iOzbzNw==" saltValue="4I8IJx1GDgqALNbe09NsiQ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zoomScale="85" zoomScaleNormal="85" workbookViewId="0">
      <selection activeCell="B4" sqref="B4:B6"/>
    </sheetView>
  </sheetViews>
  <sheetFormatPr baseColWidth="10" defaultRowHeight="15" x14ac:dyDescent="0.25"/>
  <cols>
    <col min="1" max="1" width="11.85546875" bestFit="1" customWidth="1"/>
    <col min="2" max="2" width="22.7109375" customWidth="1"/>
    <col min="3" max="3" width="15.42578125" customWidth="1"/>
    <col min="6" max="6" width="15.42578125" customWidth="1"/>
    <col min="7" max="7" width="15.140625" customWidth="1"/>
    <col min="8" max="8" width="15" customWidth="1"/>
    <col min="9" max="9" width="14.7109375" customWidth="1"/>
    <col min="10" max="10" width="10.85546875" customWidth="1"/>
    <col min="11" max="11" width="14.85546875" customWidth="1"/>
    <col min="12" max="12" width="12.7109375" customWidth="1"/>
    <col min="13" max="13" width="14.28515625" customWidth="1"/>
  </cols>
  <sheetData>
    <row r="2" spans="2:13" ht="17.25" x14ac:dyDescent="0.25">
      <c r="B2" s="9" t="s">
        <v>129</v>
      </c>
    </row>
    <row r="4" spans="2:13" ht="15" customHeight="1" x14ac:dyDescent="0.25">
      <c r="B4" s="101" t="s">
        <v>156</v>
      </c>
      <c r="C4" s="98" t="s">
        <v>76</v>
      </c>
      <c r="D4" s="98" t="s">
        <v>74</v>
      </c>
      <c r="E4" s="98" t="s">
        <v>48</v>
      </c>
      <c r="F4" s="96" t="s">
        <v>3</v>
      </c>
      <c r="G4" s="97"/>
      <c r="H4" s="96" t="s">
        <v>2</v>
      </c>
      <c r="I4" s="100"/>
      <c r="J4" s="100"/>
      <c r="K4" s="97"/>
      <c r="L4" s="96" t="s">
        <v>59</v>
      </c>
      <c r="M4" s="97"/>
    </row>
    <row r="5" spans="2:13" ht="15" customHeight="1" x14ac:dyDescent="0.25">
      <c r="B5" s="102"/>
      <c r="C5" s="104"/>
      <c r="D5" s="104"/>
      <c r="E5" s="104"/>
      <c r="F5" s="98" t="s">
        <v>75</v>
      </c>
      <c r="G5" s="98" t="s">
        <v>49</v>
      </c>
      <c r="H5" s="98" t="s">
        <v>73</v>
      </c>
      <c r="I5" s="98" t="s">
        <v>50</v>
      </c>
      <c r="J5" s="98" t="s">
        <v>149</v>
      </c>
      <c r="K5" s="98" t="s">
        <v>140</v>
      </c>
      <c r="L5" s="98" t="s">
        <v>148</v>
      </c>
      <c r="M5" s="98" t="s">
        <v>141</v>
      </c>
    </row>
    <row r="6" spans="2:13" ht="43.5" customHeight="1" x14ac:dyDescent="0.25">
      <c r="B6" s="103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13" x14ac:dyDescent="0.25">
      <c r="B7" s="17" t="s">
        <v>110</v>
      </c>
      <c r="C7" s="55">
        <v>7870</v>
      </c>
      <c r="D7" s="55">
        <v>6190</v>
      </c>
      <c r="E7" s="29">
        <f>D7/C7</f>
        <v>0.78653113087674709</v>
      </c>
      <c r="F7" s="55">
        <v>6190</v>
      </c>
      <c r="G7" s="30">
        <f>F7/D7</f>
        <v>1</v>
      </c>
      <c r="H7" s="55">
        <v>5974</v>
      </c>
      <c r="I7" s="29">
        <f>H7/D7</f>
        <v>0.9651050080775444</v>
      </c>
      <c r="J7" s="55">
        <v>5038</v>
      </c>
      <c r="K7" s="29">
        <f>J7/D7</f>
        <v>0.81389337641357029</v>
      </c>
      <c r="L7" s="55">
        <v>6106</v>
      </c>
      <c r="M7" s="29">
        <f>L7/D7</f>
        <v>0.9864297253634895</v>
      </c>
    </row>
    <row r="8" spans="2:13" x14ac:dyDescent="0.25">
      <c r="B8" s="17" t="s">
        <v>111</v>
      </c>
      <c r="C8" s="55">
        <v>9718</v>
      </c>
      <c r="D8" s="55">
        <v>7683</v>
      </c>
      <c r="E8" s="29">
        <f>D8/C8</f>
        <v>0.7905947725869521</v>
      </c>
      <c r="F8" s="55">
        <v>7683</v>
      </c>
      <c r="G8" s="29">
        <f>F8/D8</f>
        <v>1</v>
      </c>
      <c r="H8" s="55">
        <v>7354</v>
      </c>
      <c r="I8" s="29">
        <f>H8/D8</f>
        <v>0.95717818560458157</v>
      </c>
      <c r="J8" s="55">
        <v>6692</v>
      </c>
      <c r="K8" s="29">
        <f>J8/D8</f>
        <v>0.87101392685149026</v>
      </c>
      <c r="L8" s="55">
        <v>7536</v>
      </c>
      <c r="M8" s="29">
        <f>L8/D8</f>
        <v>0.98086684888715348</v>
      </c>
    </row>
    <row r="9" spans="2:13" x14ac:dyDescent="0.25">
      <c r="B9" s="17" t="s">
        <v>112</v>
      </c>
      <c r="C9" s="55">
        <v>16967</v>
      </c>
      <c r="D9" s="55">
        <v>11643</v>
      </c>
      <c r="E9" s="29">
        <f>D9/C9</f>
        <v>0.68621441621972068</v>
      </c>
      <c r="F9" s="55">
        <v>11643</v>
      </c>
      <c r="G9" s="29">
        <f>F9/D9</f>
        <v>1</v>
      </c>
      <c r="H9" s="55">
        <v>11014</v>
      </c>
      <c r="I9" s="29">
        <f>H9/D9</f>
        <v>0.94597612299235589</v>
      </c>
      <c r="J9" s="55">
        <v>10116</v>
      </c>
      <c r="K9" s="29">
        <f>J9/D9</f>
        <v>0.86884823499098174</v>
      </c>
      <c r="L9" s="55">
        <v>11326</v>
      </c>
      <c r="M9" s="29">
        <f>L9/D9</f>
        <v>0.97277334020441464</v>
      </c>
    </row>
    <row r="10" spans="2:13" x14ac:dyDescent="0.25">
      <c r="B10" s="17" t="s">
        <v>113</v>
      </c>
      <c r="C10" s="55">
        <v>552</v>
      </c>
      <c r="D10" s="55">
        <v>312</v>
      </c>
      <c r="E10" s="29">
        <f t="shared" ref="E10:E12" si="0">D10/C10</f>
        <v>0.56521739130434778</v>
      </c>
      <c r="F10" s="55">
        <v>312</v>
      </c>
      <c r="G10" s="29">
        <f t="shared" ref="G10:G12" si="1">F10/D10</f>
        <v>1</v>
      </c>
      <c r="H10" s="55">
        <v>282</v>
      </c>
      <c r="I10" s="29">
        <f t="shared" ref="I10:I11" si="2">H10/D10</f>
        <v>0.90384615384615385</v>
      </c>
      <c r="J10" s="55">
        <v>236</v>
      </c>
      <c r="K10" s="29">
        <f t="shared" ref="K10:K12" si="3">J10/D10</f>
        <v>0.75641025641025639</v>
      </c>
      <c r="L10" s="55">
        <v>297</v>
      </c>
      <c r="M10" s="29">
        <f t="shared" ref="M10:M12" si="4">L10/D10</f>
        <v>0.95192307692307687</v>
      </c>
    </row>
    <row r="11" spans="2:13" x14ac:dyDescent="0.25">
      <c r="B11" s="17" t="s">
        <v>114</v>
      </c>
      <c r="C11" s="55">
        <v>54</v>
      </c>
      <c r="D11" s="55">
        <v>43</v>
      </c>
      <c r="E11" s="29">
        <f t="shared" si="0"/>
        <v>0.79629629629629628</v>
      </c>
      <c r="F11" s="55">
        <v>43</v>
      </c>
      <c r="G11" s="29">
        <f t="shared" si="1"/>
        <v>1</v>
      </c>
      <c r="H11" s="55">
        <v>41</v>
      </c>
      <c r="I11" s="29">
        <f t="shared" si="2"/>
        <v>0.95348837209302328</v>
      </c>
      <c r="J11" s="55">
        <v>31</v>
      </c>
      <c r="K11" s="29">
        <f t="shared" si="3"/>
        <v>0.72093023255813948</v>
      </c>
      <c r="L11" s="55">
        <v>42</v>
      </c>
      <c r="M11" s="29">
        <f t="shared" si="4"/>
        <v>0.97674418604651159</v>
      </c>
    </row>
    <row r="12" spans="2:13" x14ac:dyDescent="0.25">
      <c r="B12" s="17" t="s">
        <v>0</v>
      </c>
      <c r="C12" s="55">
        <f>SUM(C7:C11)</f>
        <v>35161</v>
      </c>
      <c r="D12" s="55">
        <f>SUM(D7:D11)</f>
        <v>25871</v>
      </c>
      <c r="E12" s="29">
        <f t="shared" si="0"/>
        <v>0.73578680924888373</v>
      </c>
      <c r="F12" s="55">
        <f>SUM(F7:F11)</f>
        <v>25871</v>
      </c>
      <c r="G12" s="29">
        <f t="shared" si="1"/>
        <v>1</v>
      </c>
      <c r="H12" s="55">
        <f>SUM(H7:H11)</f>
        <v>24665</v>
      </c>
      <c r="I12" s="29">
        <f>H12/D12</f>
        <v>0.95338409802481539</v>
      </c>
      <c r="J12" s="55">
        <f>SUM(J7:J11)</f>
        <v>22113</v>
      </c>
      <c r="K12" s="29">
        <f t="shared" si="3"/>
        <v>0.85474082950021257</v>
      </c>
      <c r="L12" s="55">
        <f>SUM(L7:L11)</f>
        <v>25307</v>
      </c>
      <c r="M12" s="29">
        <f t="shared" si="4"/>
        <v>0.97819952842951563</v>
      </c>
    </row>
    <row r="13" spans="2:13" ht="30" customHeight="1" x14ac:dyDescent="0.25">
      <c r="B13" s="95" t="s">
        <v>170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3" x14ac:dyDescent="0.25">
      <c r="B14" s="10" t="s">
        <v>92</v>
      </c>
    </row>
    <row r="15" spans="2:13" x14ac:dyDescent="0.25">
      <c r="B15" s="10" t="s">
        <v>93</v>
      </c>
    </row>
    <row r="16" spans="2:13" x14ac:dyDescent="0.25">
      <c r="B16" s="10" t="s">
        <v>79</v>
      </c>
    </row>
    <row r="17" spans="2:12" x14ac:dyDescent="0.25">
      <c r="B17" s="10" t="s">
        <v>151</v>
      </c>
    </row>
    <row r="18" spans="2:12" x14ac:dyDescent="0.25">
      <c r="B18" s="10" t="s">
        <v>150</v>
      </c>
    </row>
    <row r="19" spans="2:12" x14ac:dyDescent="0.25">
      <c r="B19" s="10" t="s">
        <v>169</v>
      </c>
    </row>
    <row r="20" spans="2:12" x14ac:dyDescent="0.25">
      <c r="B20" s="66"/>
      <c r="C20" s="66"/>
      <c r="D20" s="66"/>
      <c r="E20" s="66"/>
      <c r="F20" s="66"/>
      <c r="G20" s="66"/>
      <c r="H20" s="66"/>
      <c r="J20" s="66"/>
      <c r="L20" s="66"/>
    </row>
    <row r="21" spans="2:12" x14ac:dyDescent="0.25">
      <c r="B21" s="66"/>
      <c r="C21" s="66"/>
      <c r="D21" s="66"/>
      <c r="E21" s="66"/>
      <c r="F21" s="66"/>
      <c r="G21" s="66"/>
      <c r="H21" s="66"/>
      <c r="J21" s="66"/>
      <c r="L21" s="66"/>
    </row>
    <row r="22" spans="2:12" x14ac:dyDescent="0.25">
      <c r="B22" s="66"/>
      <c r="C22" s="66"/>
      <c r="D22" s="66"/>
      <c r="E22" s="66"/>
      <c r="F22" s="66"/>
      <c r="G22" s="66"/>
      <c r="H22" s="66"/>
      <c r="I22" s="66"/>
      <c r="J22" s="66"/>
      <c r="L22" s="66"/>
    </row>
    <row r="23" spans="2:12" x14ac:dyDescent="0.25">
      <c r="B23" s="66"/>
      <c r="C23" s="66"/>
      <c r="D23" s="66"/>
      <c r="E23" s="66"/>
      <c r="F23" s="66"/>
      <c r="G23" s="66"/>
      <c r="H23" s="66"/>
    </row>
  </sheetData>
  <sheetProtection algorithmName="SHA-512" hashValue="eHTybUp0DiGMisJ3nAR6DP+Fl7jxMPml4VktwB3KHV68lstLCiqKQ6SYwsr7+9hbqT7rU40JKVj9aDBcBhJIdQ==" saltValue="7lsGyEkDGAj5aHdGWlXDbg==" spinCount="100000" sheet="1" objects="1" scenarios="1"/>
  <mergeCells count="16">
    <mergeCell ref="B13:M13"/>
    <mergeCell ref="L4:M4"/>
    <mergeCell ref="F5:F6"/>
    <mergeCell ref="G5:G6"/>
    <mergeCell ref="H5:H6"/>
    <mergeCell ref="I5:I6"/>
    <mergeCell ref="J5:J6"/>
    <mergeCell ref="K5:K6"/>
    <mergeCell ref="L5:L6"/>
    <mergeCell ref="M5:M6"/>
    <mergeCell ref="H4:K4"/>
    <mergeCell ref="B4:B6"/>
    <mergeCell ref="C4:C6"/>
    <mergeCell ref="D4:D6"/>
    <mergeCell ref="E4:E6"/>
    <mergeCell ref="F4:G4"/>
  </mergeCells>
  <pageMargins left="0.7" right="0.7" top="0.75" bottom="0.75" header="0.3" footer="0.3"/>
  <pageSetup paperSize="9" orientation="portrait" r:id="rId1"/>
  <ignoredErrors>
    <ignoredError sqref="E12 G12 I12 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showGridLines="0" zoomScale="85" zoomScaleNormal="85" workbookViewId="0">
      <selection activeCell="A44" sqref="A44"/>
    </sheetView>
  </sheetViews>
  <sheetFormatPr baseColWidth="10" defaultRowHeight="15" x14ac:dyDescent="0.25"/>
  <cols>
    <col min="2" max="2" width="20.140625" customWidth="1"/>
    <col min="3" max="3" width="15.42578125" customWidth="1"/>
    <col min="6" max="6" width="15.42578125" customWidth="1"/>
    <col min="7" max="7" width="15.140625" customWidth="1"/>
    <col min="8" max="8" width="15" customWidth="1"/>
    <col min="9" max="9" width="16.85546875" customWidth="1"/>
    <col min="10" max="10" width="10.85546875" customWidth="1"/>
    <col min="11" max="11" width="15" customWidth="1"/>
    <col min="12" max="12" width="12.7109375" customWidth="1"/>
    <col min="13" max="13" width="14.140625" customWidth="1"/>
  </cols>
  <sheetData>
    <row r="2" spans="2:13" ht="17.25" x14ac:dyDescent="0.25">
      <c r="B2" s="9" t="s">
        <v>171</v>
      </c>
    </row>
    <row r="4" spans="2:13" ht="15" customHeight="1" x14ac:dyDescent="0.25">
      <c r="B4" s="105" t="s">
        <v>1</v>
      </c>
      <c r="C4" s="98" t="s">
        <v>76</v>
      </c>
      <c r="D4" s="98" t="s">
        <v>74</v>
      </c>
      <c r="E4" s="98" t="s">
        <v>48</v>
      </c>
      <c r="F4" s="96" t="s">
        <v>3</v>
      </c>
      <c r="G4" s="97"/>
      <c r="H4" s="96" t="s">
        <v>2</v>
      </c>
      <c r="I4" s="100"/>
      <c r="J4" s="100"/>
      <c r="K4" s="97"/>
      <c r="L4" s="96" t="s">
        <v>59</v>
      </c>
      <c r="M4" s="97"/>
    </row>
    <row r="5" spans="2:13" ht="15" customHeight="1" x14ac:dyDescent="0.25">
      <c r="B5" s="105"/>
      <c r="C5" s="104"/>
      <c r="D5" s="104"/>
      <c r="E5" s="104"/>
      <c r="F5" s="98" t="s">
        <v>75</v>
      </c>
      <c r="G5" s="98" t="s">
        <v>49</v>
      </c>
      <c r="H5" s="98" t="s">
        <v>73</v>
      </c>
      <c r="I5" s="98" t="s">
        <v>50</v>
      </c>
      <c r="J5" s="98" t="s">
        <v>149</v>
      </c>
      <c r="K5" s="98" t="s">
        <v>140</v>
      </c>
      <c r="L5" s="98" t="s">
        <v>148</v>
      </c>
      <c r="M5" s="98" t="s">
        <v>141</v>
      </c>
    </row>
    <row r="6" spans="2:13" ht="51" customHeight="1" x14ac:dyDescent="0.25">
      <c r="B6" s="106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2:13" x14ac:dyDescent="0.25">
      <c r="B7" s="17" t="s">
        <v>16</v>
      </c>
      <c r="C7" s="46">
        <v>548</v>
      </c>
      <c r="D7" s="46">
        <v>395</v>
      </c>
      <c r="E7" s="40">
        <f>D7/C7</f>
        <v>0.72080291970802923</v>
      </c>
      <c r="F7" s="46">
        <v>395</v>
      </c>
      <c r="G7" s="24">
        <f>F7/D7</f>
        <v>1</v>
      </c>
      <c r="H7" s="46">
        <v>385</v>
      </c>
      <c r="I7" s="24">
        <f>H7/D7</f>
        <v>0.97468354430379744</v>
      </c>
      <c r="J7" s="46">
        <v>367</v>
      </c>
      <c r="K7" s="24">
        <f>J7/D7</f>
        <v>0.92911392405063287</v>
      </c>
      <c r="L7" s="46">
        <v>384</v>
      </c>
      <c r="M7" s="41">
        <f>L7/D7</f>
        <v>0.97215189873417718</v>
      </c>
    </row>
    <row r="8" spans="2:13" x14ac:dyDescent="0.25">
      <c r="B8" s="17" t="s">
        <v>17</v>
      </c>
      <c r="C8" s="46">
        <v>1741</v>
      </c>
      <c r="D8" s="46">
        <v>1271</v>
      </c>
      <c r="E8" s="40">
        <f t="shared" ref="E8:E33" si="0">D8/C8</f>
        <v>0.73004020677771397</v>
      </c>
      <c r="F8" s="46">
        <v>1271</v>
      </c>
      <c r="G8" s="24">
        <f t="shared" ref="G8:G33" si="1">F8/D8</f>
        <v>1</v>
      </c>
      <c r="H8" s="46">
        <v>1215</v>
      </c>
      <c r="I8" s="24">
        <f t="shared" ref="I8:I33" si="2">H8/D8</f>
        <v>0.95594020456333595</v>
      </c>
      <c r="J8" s="46">
        <v>1113</v>
      </c>
      <c r="K8" s="24">
        <f t="shared" ref="K8:K33" si="3">J8/D8</f>
        <v>0.87568843430369792</v>
      </c>
      <c r="L8" s="46">
        <v>1253</v>
      </c>
      <c r="M8" s="41">
        <f t="shared" ref="M8:M33" si="4">L8/D8</f>
        <v>0.98583792289535799</v>
      </c>
    </row>
    <row r="9" spans="2:13" x14ac:dyDescent="0.25">
      <c r="B9" s="17" t="s">
        <v>18</v>
      </c>
      <c r="C9" s="46">
        <v>633</v>
      </c>
      <c r="D9" s="46">
        <v>461</v>
      </c>
      <c r="E9" s="40">
        <f t="shared" si="0"/>
        <v>0.72827804107424965</v>
      </c>
      <c r="F9" s="46">
        <v>461</v>
      </c>
      <c r="G9" s="24">
        <f t="shared" si="1"/>
        <v>1</v>
      </c>
      <c r="H9" s="46">
        <v>439</v>
      </c>
      <c r="I9" s="24">
        <f t="shared" si="2"/>
        <v>0.95227765726681124</v>
      </c>
      <c r="J9" s="46">
        <v>413</v>
      </c>
      <c r="K9" s="24">
        <f t="shared" si="3"/>
        <v>0.89587852494577003</v>
      </c>
      <c r="L9" s="46">
        <v>452</v>
      </c>
      <c r="M9" s="41">
        <f t="shared" si="4"/>
        <v>0.9804772234273319</v>
      </c>
    </row>
    <row r="10" spans="2:13" x14ac:dyDescent="0.25">
      <c r="B10" s="17" t="s">
        <v>19</v>
      </c>
      <c r="C10" s="46">
        <v>1638</v>
      </c>
      <c r="D10" s="46">
        <v>852</v>
      </c>
      <c r="E10" s="40">
        <f t="shared" si="0"/>
        <v>0.52014652014652019</v>
      </c>
      <c r="F10" s="46">
        <v>852</v>
      </c>
      <c r="G10" s="24">
        <f t="shared" si="1"/>
        <v>1</v>
      </c>
      <c r="H10" s="46">
        <v>821</v>
      </c>
      <c r="I10" s="24">
        <f t="shared" si="2"/>
        <v>0.96361502347417838</v>
      </c>
      <c r="J10" s="46">
        <v>730</v>
      </c>
      <c r="K10" s="24">
        <f t="shared" si="3"/>
        <v>0.85680751173708924</v>
      </c>
      <c r="L10" s="46">
        <v>839</v>
      </c>
      <c r="M10" s="41">
        <f t="shared" si="4"/>
        <v>0.98474178403755863</v>
      </c>
    </row>
    <row r="11" spans="2:13" x14ac:dyDescent="0.25">
      <c r="B11" s="17" t="s">
        <v>20</v>
      </c>
      <c r="C11" s="46">
        <v>1074</v>
      </c>
      <c r="D11" s="46">
        <v>793</v>
      </c>
      <c r="E11" s="40">
        <f t="shared" si="0"/>
        <v>0.73836126629422716</v>
      </c>
      <c r="F11" s="46">
        <v>793</v>
      </c>
      <c r="G11" s="24">
        <f t="shared" si="1"/>
        <v>1</v>
      </c>
      <c r="H11" s="46">
        <v>775</v>
      </c>
      <c r="I11" s="24">
        <f t="shared" si="2"/>
        <v>0.97730138713745274</v>
      </c>
      <c r="J11" s="46">
        <v>726</v>
      </c>
      <c r="K11" s="24">
        <f t="shared" si="3"/>
        <v>0.91551071878940726</v>
      </c>
      <c r="L11" s="46">
        <v>784</v>
      </c>
      <c r="M11" s="41">
        <f t="shared" si="4"/>
        <v>0.98865069356872637</v>
      </c>
    </row>
    <row r="12" spans="2:13" x14ac:dyDescent="0.25">
      <c r="B12" s="17" t="s">
        <v>21</v>
      </c>
      <c r="C12" s="46">
        <v>2397</v>
      </c>
      <c r="D12" s="46">
        <v>1665</v>
      </c>
      <c r="E12" s="40">
        <f t="shared" si="0"/>
        <v>0.69461827284105127</v>
      </c>
      <c r="F12" s="46">
        <v>1665</v>
      </c>
      <c r="G12" s="24">
        <f t="shared" si="1"/>
        <v>1</v>
      </c>
      <c r="H12" s="46">
        <v>1602</v>
      </c>
      <c r="I12" s="24">
        <f t="shared" si="2"/>
        <v>0.96216216216216222</v>
      </c>
      <c r="J12" s="46">
        <v>1553</v>
      </c>
      <c r="K12" s="24">
        <f t="shared" si="3"/>
        <v>0.93273273273273272</v>
      </c>
      <c r="L12" s="46">
        <v>1652</v>
      </c>
      <c r="M12" s="41">
        <f t="shared" si="4"/>
        <v>0.99219219219219223</v>
      </c>
    </row>
    <row r="13" spans="2:13" x14ac:dyDescent="0.25">
      <c r="B13" s="17" t="s">
        <v>22</v>
      </c>
      <c r="C13" s="46">
        <v>915</v>
      </c>
      <c r="D13" s="46">
        <v>733</v>
      </c>
      <c r="E13" s="40">
        <f t="shared" si="0"/>
        <v>0.80109289617486334</v>
      </c>
      <c r="F13" s="46">
        <v>733</v>
      </c>
      <c r="G13" s="24">
        <f t="shared" si="1"/>
        <v>1</v>
      </c>
      <c r="H13" s="46">
        <v>688</v>
      </c>
      <c r="I13" s="24">
        <f t="shared" si="2"/>
        <v>0.93860845839017737</v>
      </c>
      <c r="J13" s="46">
        <v>587</v>
      </c>
      <c r="K13" s="24">
        <f t="shared" si="3"/>
        <v>0.80081855388813095</v>
      </c>
      <c r="L13" s="46">
        <v>715</v>
      </c>
      <c r="M13" s="41">
        <f t="shared" si="4"/>
        <v>0.97544338335607095</v>
      </c>
    </row>
    <row r="14" spans="2:13" x14ac:dyDescent="0.25">
      <c r="B14" s="17" t="s">
        <v>23</v>
      </c>
      <c r="C14" s="46">
        <v>2092</v>
      </c>
      <c r="D14" s="46">
        <v>1537</v>
      </c>
      <c r="E14" s="40">
        <f t="shared" si="0"/>
        <v>0.73470363288718932</v>
      </c>
      <c r="F14" s="46">
        <v>1537</v>
      </c>
      <c r="G14" s="24">
        <f t="shared" si="1"/>
        <v>1</v>
      </c>
      <c r="H14" s="46">
        <v>1495</v>
      </c>
      <c r="I14" s="24">
        <f t="shared" si="2"/>
        <v>0.97267404033832139</v>
      </c>
      <c r="J14" s="46">
        <v>1357</v>
      </c>
      <c r="K14" s="24">
        <f t="shared" si="3"/>
        <v>0.88288874430709174</v>
      </c>
      <c r="L14" s="46">
        <v>1517</v>
      </c>
      <c r="M14" s="41">
        <f t="shared" si="4"/>
        <v>0.9869876382563435</v>
      </c>
    </row>
    <row r="15" spans="2:13" x14ac:dyDescent="0.25">
      <c r="B15" s="17" t="s">
        <v>24</v>
      </c>
      <c r="C15" s="46">
        <v>822</v>
      </c>
      <c r="D15" s="46">
        <v>638</v>
      </c>
      <c r="E15" s="40">
        <f t="shared" si="0"/>
        <v>0.77615571776155723</v>
      </c>
      <c r="F15" s="46">
        <v>638</v>
      </c>
      <c r="G15" s="24">
        <f t="shared" si="1"/>
        <v>1</v>
      </c>
      <c r="H15" s="46">
        <v>629</v>
      </c>
      <c r="I15" s="24">
        <f t="shared" si="2"/>
        <v>0.98589341692789967</v>
      </c>
      <c r="J15" s="46">
        <v>556</v>
      </c>
      <c r="K15" s="24">
        <f t="shared" si="3"/>
        <v>0.87147335423197492</v>
      </c>
      <c r="L15" s="46">
        <v>632</v>
      </c>
      <c r="M15" s="41">
        <f t="shared" si="4"/>
        <v>0.99059561128526641</v>
      </c>
    </row>
    <row r="16" spans="2:13" x14ac:dyDescent="0.25">
      <c r="B16" s="17" t="s">
        <v>25</v>
      </c>
      <c r="C16" s="46">
        <v>989</v>
      </c>
      <c r="D16" s="46">
        <v>741</v>
      </c>
      <c r="E16" s="40">
        <f t="shared" si="0"/>
        <v>0.74924165824064715</v>
      </c>
      <c r="F16" s="46">
        <v>741</v>
      </c>
      <c r="G16" s="24">
        <f t="shared" si="1"/>
        <v>1</v>
      </c>
      <c r="H16" s="46">
        <v>683</v>
      </c>
      <c r="I16" s="24">
        <f t="shared" si="2"/>
        <v>0.92172739541160598</v>
      </c>
      <c r="J16" s="46">
        <v>608</v>
      </c>
      <c r="K16" s="24">
        <f t="shared" si="3"/>
        <v>0.82051282051282048</v>
      </c>
      <c r="L16" s="46">
        <v>667</v>
      </c>
      <c r="M16" s="41">
        <f t="shared" si="4"/>
        <v>0.90013495276653166</v>
      </c>
    </row>
    <row r="17" spans="2:13" x14ac:dyDescent="0.25">
      <c r="B17" s="17" t="s">
        <v>26</v>
      </c>
      <c r="C17" s="46">
        <v>974</v>
      </c>
      <c r="D17" s="46">
        <v>788</v>
      </c>
      <c r="E17" s="40">
        <f t="shared" si="0"/>
        <v>0.80903490759753593</v>
      </c>
      <c r="F17" s="46">
        <v>788</v>
      </c>
      <c r="G17" s="24">
        <f t="shared" si="1"/>
        <v>1</v>
      </c>
      <c r="H17" s="46">
        <v>739</v>
      </c>
      <c r="I17" s="24">
        <f t="shared" si="2"/>
        <v>0.93781725888324874</v>
      </c>
      <c r="J17" s="46">
        <v>669</v>
      </c>
      <c r="K17" s="24">
        <f t="shared" si="3"/>
        <v>0.84898477157360408</v>
      </c>
      <c r="L17" s="46">
        <v>771</v>
      </c>
      <c r="M17" s="41">
        <f t="shared" si="4"/>
        <v>0.97842639593908631</v>
      </c>
    </row>
    <row r="18" spans="2:13" x14ac:dyDescent="0.25">
      <c r="B18" s="17" t="s">
        <v>27</v>
      </c>
      <c r="C18" s="46">
        <v>1907</v>
      </c>
      <c r="D18" s="46">
        <v>1322</v>
      </c>
      <c r="E18" s="40">
        <f t="shared" si="0"/>
        <v>0.69323544834819084</v>
      </c>
      <c r="F18" s="46">
        <v>1322</v>
      </c>
      <c r="G18" s="24">
        <f t="shared" si="1"/>
        <v>1</v>
      </c>
      <c r="H18" s="46">
        <v>1256</v>
      </c>
      <c r="I18" s="24">
        <f t="shared" si="2"/>
        <v>0.95007564296520419</v>
      </c>
      <c r="J18" s="46">
        <v>1089</v>
      </c>
      <c r="K18" s="24">
        <f t="shared" si="3"/>
        <v>0.82375189107413016</v>
      </c>
      <c r="L18" s="46">
        <v>1283</v>
      </c>
      <c r="M18" s="41">
        <f t="shared" si="4"/>
        <v>0.970499243570348</v>
      </c>
    </row>
    <row r="19" spans="2:13" x14ac:dyDescent="0.25">
      <c r="B19" s="17" t="s">
        <v>28</v>
      </c>
      <c r="C19" s="46">
        <v>2790</v>
      </c>
      <c r="D19" s="46">
        <v>1834</v>
      </c>
      <c r="E19" s="40">
        <f t="shared" si="0"/>
        <v>0.65734767025089602</v>
      </c>
      <c r="F19" s="46">
        <v>1834</v>
      </c>
      <c r="G19" s="24">
        <f t="shared" si="1"/>
        <v>1</v>
      </c>
      <c r="H19" s="46">
        <v>1711</v>
      </c>
      <c r="I19" s="24">
        <f t="shared" si="2"/>
        <v>0.93293347873500543</v>
      </c>
      <c r="J19" s="46">
        <v>1520</v>
      </c>
      <c r="K19" s="24">
        <f t="shared" si="3"/>
        <v>0.8287895310796074</v>
      </c>
      <c r="L19" s="46">
        <v>1793</v>
      </c>
      <c r="M19" s="41">
        <f t="shared" si="4"/>
        <v>0.97764449291166844</v>
      </c>
    </row>
    <row r="20" spans="2:13" x14ac:dyDescent="0.25">
      <c r="B20" s="17" t="s">
        <v>29</v>
      </c>
      <c r="C20" s="46">
        <v>1211</v>
      </c>
      <c r="D20" s="46">
        <v>867</v>
      </c>
      <c r="E20" s="40">
        <f t="shared" si="0"/>
        <v>0.71593724194880259</v>
      </c>
      <c r="F20" s="46">
        <v>867</v>
      </c>
      <c r="G20" s="24">
        <f t="shared" si="1"/>
        <v>1</v>
      </c>
      <c r="H20" s="46">
        <v>828</v>
      </c>
      <c r="I20" s="24">
        <f t="shared" si="2"/>
        <v>0.95501730103806226</v>
      </c>
      <c r="J20" s="46">
        <v>776</v>
      </c>
      <c r="K20" s="24">
        <f t="shared" si="3"/>
        <v>0.89504036908881202</v>
      </c>
      <c r="L20" s="46">
        <v>843</v>
      </c>
      <c r="M20" s="41">
        <f t="shared" si="4"/>
        <v>0.97231833910034604</v>
      </c>
    </row>
    <row r="21" spans="2:13" x14ac:dyDescent="0.25">
      <c r="B21" s="17" t="s">
        <v>30</v>
      </c>
      <c r="C21" s="46">
        <v>6397</v>
      </c>
      <c r="D21" s="46">
        <v>4967</v>
      </c>
      <c r="E21" s="40">
        <f t="shared" si="0"/>
        <v>0.77645771455369705</v>
      </c>
      <c r="F21" s="46">
        <v>4967</v>
      </c>
      <c r="G21" s="24">
        <f t="shared" si="1"/>
        <v>1</v>
      </c>
      <c r="H21" s="46">
        <v>4649</v>
      </c>
      <c r="I21" s="24">
        <f t="shared" si="2"/>
        <v>0.93597745117777331</v>
      </c>
      <c r="J21" s="46">
        <v>3936</v>
      </c>
      <c r="K21" s="24">
        <f t="shared" si="3"/>
        <v>0.79243003825246627</v>
      </c>
      <c r="L21" s="46">
        <v>4875</v>
      </c>
      <c r="M21" s="41">
        <f t="shared" si="4"/>
        <v>0.98147775317092811</v>
      </c>
    </row>
    <row r="22" spans="2:13" x14ac:dyDescent="0.25">
      <c r="B22" s="17" t="s">
        <v>31</v>
      </c>
      <c r="C22" s="46">
        <v>1725</v>
      </c>
      <c r="D22" s="46">
        <v>1392</v>
      </c>
      <c r="E22" s="40">
        <f t="shared" si="0"/>
        <v>0.80695652173913046</v>
      </c>
      <c r="F22" s="46">
        <v>1392</v>
      </c>
      <c r="G22" s="24">
        <f t="shared" si="1"/>
        <v>1</v>
      </c>
      <c r="H22" s="46">
        <v>1349</v>
      </c>
      <c r="I22" s="24">
        <f t="shared" si="2"/>
        <v>0.9691091954022989</v>
      </c>
      <c r="J22" s="46">
        <v>1180</v>
      </c>
      <c r="K22" s="24">
        <f t="shared" si="3"/>
        <v>0.8477011494252874</v>
      </c>
      <c r="L22" s="46">
        <v>1370</v>
      </c>
      <c r="M22" s="41">
        <f t="shared" si="4"/>
        <v>0.98419540229885061</v>
      </c>
    </row>
    <row r="23" spans="2:13" x14ac:dyDescent="0.25">
      <c r="B23" s="17" t="s">
        <v>32</v>
      </c>
      <c r="C23" s="46">
        <v>535</v>
      </c>
      <c r="D23" s="46">
        <v>354</v>
      </c>
      <c r="E23" s="40">
        <f t="shared" si="0"/>
        <v>0.66168224299065426</v>
      </c>
      <c r="F23" s="46">
        <v>354</v>
      </c>
      <c r="G23" s="24">
        <f t="shared" si="1"/>
        <v>1</v>
      </c>
      <c r="H23" s="46">
        <v>337</v>
      </c>
      <c r="I23" s="24">
        <f t="shared" si="2"/>
        <v>0.95197740112994356</v>
      </c>
      <c r="J23" s="46">
        <v>322</v>
      </c>
      <c r="K23" s="24">
        <f t="shared" si="3"/>
        <v>0.90960451977401124</v>
      </c>
      <c r="L23" s="46">
        <v>347</v>
      </c>
      <c r="M23" s="41">
        <f t="shared" si="4"/>
        <v>0.98022598870056499</v>
      </c>
    </row>
    <row r="24" spans="2:13" x14ac:dyDescent="0.25">
      <c r="B24" s="17" t="s">
        <v>33</v>
      </c>
      <c r="C24" s="46">
        <v>106</v>
      </c>
      <c r="D24" s="46">
        <v>84</v>
      </c>
      <c r="E24" s="40">
        <f t="shared" si="0"/>
        <v>0.79245283018867929</v>
      </c>
      <c r="F24" s="46">
        <v>84</v>
      </c>
      <c r="G24" s="24">
        <f t="shared" si="1"/>
        <v>1</v>
      </c>
      <c r="H24" s="46">
        <v>82</v>
      </c>
      <c r="I24" s="24">
        <f t="shared" si="2"/>
        <v>0.97619047619047616</v>
      </c>
      <c r="J24" s="46">
        <v>68</v>
      </c>
      <c r="K24" s="24">
        <f t="shared" si="3"/>
        <v>0.80952380952380953</v>
      </c>
      <c r="L24" s="46">
        <v>81</v>
      </c>
      <c r="M24" s="41">
        <f t="shared" si="4"/>
        <v>0.9642857142857143</v>
      </c>
    </row>
    <row r="25" spans="2:13" x14ac:dyDescent="0.25">
      <c r="B25" s="17" t="s">
        <v>34</v>
      </c>
      <c r="C25" s="46">
        <v>282</v>
      </c>
      <c r="D25" s="46">
        <v>192</v>
      </c>
      <c r="E25" s="40">
        <f t="shared" si="0"/>
        <v>0.68085106382978722</v>
      </c>
      <c r="F25" s="46">
        <v>192</v>
      </c>
      <c r="G25" s="24">
        <f t="shared" si="1"/>
        <v>1</v>
      </c>
      <c r="H25" s="46">
        <v>190</v>
      </c>
      <c r="I25" s="24">
        <f t="shared" si="2"/>
        <v>0.98958333333333337</v>
      </c>
      <c r="J25" s="46">
        <v>178</v>
      </c>
      <c r="K25" s="24">
        <f t="shared" si="3"/>
        <v>0.92708333333333337</v>
      </c>
      <c r="L25" s="46">
        <v>191</v>
      </c>
      <c r="M25" s="41">
        <f t="shared" si="4"/>
        <v>0.99479166666666663</v>
      </c>
    </row>
    <row r="26" spans="2:13" x14ac:dyDescent="0.25">
      <c r="B26" s="17" t="s">
        <v>35</v>
      </c>
      <c r="C26" s="46">
        <v>413</v>
      </c>
      <c r="D26" s="46">
        <v>348</v>
      </c>
      <c r="E26" s="40">
        <f t="shared" si="0"/>
        <v>0.84261501210653755</v>
      </c>
      <c r="F26" s="46">
        <v>348</v>
      </c>
      <c r="G26" s="24">
        <f t="shared" si="1"/>
        <v>1</v>
      </c>
      <c r="H26" s="46">
        <v>335</v>
      </c>
      <c r="I26" s="24">
        <f t="shared" si="2"/>
        <v>0.96264367816091956</v>
      </c>
      <c r="J26" s="46">
        <v>301</v>
      </c>
      <c r="K26" s="24">
        <f t="shared" si="3"/>
        <v>0.86494252873563215</v>
      </c>
      <c r="L26" s="46">
        <v>342</v>
      </c>
      <c r="M26" s="41">
        <f t="shared" si="4"/>
        <v>0.98275862068965514</v>
      </c>
    </row>
    <row r="27" spans="2:13" x14ac:dyDescent="0.25">
      <c r="B27" s="17" t="s">
        <v>36</v>
      </c>
      <c r="C27" s="46">
        <v>1980</v>
      </c>
      <c r="D27" s="46">
        <v>1578</v>
      </c>
      <c r="E27" s="40">
        <f t="shared" si="0"/>
        <v>0.79696969696969699</v>
      </c>
      <c r="F27" s="46">
        <v>1578</v>
      </c>
      <c r="G27" s="24">
        <f t="shared" si="1"/>
        <v>1</v>
      </c>
      <c r="H27" s="46">
        <v>1542</v>
      </c>
      <c r="I27" s="24">
        <f t="shared" si="2"/>
        <v>0.97718631178707227</v>
      </c>
      <c r="J27" s="46">
        <v>1461</v>
      </c>
      <c r="K27" s="24">
        <f t="shared" si="3"/>
        <v>0.92585551330798477</v>
      </c>
      <c r="L27" s="46">
        <v>1543</v>
      </c>
      <c r="M27" s="41">
        <f t="shared" si="4"/>
        <v>0.97782002534854251</v>
      </c>
    </row>
    <row r="28" spans="2:13" x14ac:dyDescent="0.25">
      <c r="B28" s="17" t="s">
        <v>37</v>
      </c>
      <c r="C28" s="46">
        <v>2229</v>
      </c>
      <c r="D28" s="46">
        <v>1736</v>
      </c>
      <c r="E28" s="40">
        <f t="shared" si="0"/>
        <v>0.77882458501570206</v>
      </c>
      <c r="F28" s="46">
        <v>1736</v>
      </c>
      <c r="G28" s="24">
        <f t="shared" si="1"/>
        <v>1</v>
      </c>
      <c r="H28" s="46">
        <v>1645</v>
      </c>
      <c r="I28" s="24">
        <f t="shared" si="2"/>
        <v>0.94758064516129037</v>
      </c>
      <c r="J28" s="46">
        <v>1425</v>
      </c>
      <c r="K28" s="24">
        <f t="shared" si="3"/>
        <v>0.82085253456221197</v>
      </c>
      <c r="L28" s="46">
        <v>1676</v>
      </c>
      <c r="M28" s="41">
        <f t="shared" si="4"/>
        <v>0.96543778801843316</v>
      </c>
    </row>
    <row r="29" spans="2:13" x14ac:dyDescent="0.25">
      <c r="B29" s="17" t="s">
        <v>38</v>
      </c>
      <c r="C29" s="46">
        <v>738</v>
      </c>
      <c r="D29" s="46">
        <v>550</v>
      </c>
      <c r="E29" s="40">
        <f t="shared" si="0"/>
        <v>0.74525745257452569</v>
      </c>
      <c r="F29" s="46">
        <v>550</v>
      </c>
      <c r="G29" s="24">
        <f t="shared" si="1"/>
        <v>1</v>
      </c>
      <c r="H29" s="46">
        <v>530</v>
      </c>
      <c r="I29" s="24">
        <f t="shared" si="2"/>
        <v>0.96363636363636362</v>
      </c>
      <c r="J29" s="46">
        <v>501</v>
      </c>
      <c r="K29" s="24">
        <f t="shared" si="3"/>
        <v>0.91090909090909089</v>
      </c>
      <c r="L29" s="46">
        <v>539</v>
      </c>
      <c r="M29" s="41">
        <f t="shared" si="4"/>
        <v>0.98</v>
      </c>
    </row>
    <row r="30" spans="2:13" x14ac:dyDescent="0.25">
      <c r="B30" s="17" t="s">
        <v>39</v>
      </c>
      <c r="C30" s="46">
        <v>507</v>
      </c>
      <c r="D30" s="46">
        <v>370</v>
      </c>
      <c r="E30" s="40">
        <f t="shared" si="0"/>
        <v>0.72978303747534512</v>
      </c>
      <c r="F30" s="46">
        <v>370</v>
      </c>
      <c r="G30" s="24">
        <f t="shared" si="1"/>
        <v>1</v>
      </c>
      <c r="H30" s="46">
        <v>358</v>
      </c>
      <c r="I30" s="24">
        <f t="shared" si="2"/>
        <v>0.96756756756756757</v>
      </c>
      <c r="J30" s="46">
        <v>313</v>
      </c>
      <c r="K30" s="24">
        <f t="shared" si="3"/>
        <v>0.84594594594594597</v>
      </c>
      <c r="L30" s="46">
        <v>364</v>
      </c>
      <c r="M30" s="41">
        <f t="shared" si="4"/>
        <v>0.98378378378378384</v>
      </c>
    </row>
    <row r="31" spans="2:13" x14ac:dyDescent="0.25">
      <c r="B31" s="17" t="s">
        <v>40</v>
      </c>
      <c r="C31" s="46">
        <v>210</v>
      </c>
      <c r="D31" s="46">
        <v>175</v>
      </c>
      <c r="E31" s="40">
        <f t="shared" si="0"/>
        <v>0.83333333333333337</v>
      </c>
      <c r="F31" s="46">
        <v>175</v>
      </c>
      <c r="G31" s="24">
        <f t="shared" si="1"/>
        <v>1</v>
      </c>
      <c r="H31" s="46">
        <v>165</v>
      </c>
      <c r="I31" s="24">
        <f t="shared" si="2"/>
        <v>0.94285714285714284</v>
      </c>
      <c r="J31" s="46">
        <v>153</v>
      </c>
      <c r="K31" s="24">
        <f t="shared" si="3"/>
        <v>0.87428571428571433</v>
      </c>
      <c r="L31" s="46">
        <v>167</v>
      </c>
      <c r="M31" s="41">
        <f t="shared" si="4"/>
        <v>0.95428571428571429</v>
      </c>
    </row>
    <row r="32" spans="2:13" x14ac:dyDescent="0.25">
      <c r="B32" s="17" t="s">
        <v>41</v>
      </c>
      <c r="C32" s="46">
        <v>308</v>
      </c>
      <c r="D32" s="46">
        <v>228</v>
      </c>
      <c r="E32" s="40">
        <f t="shared" si="0"/>
        <v>0.74025974025974028</v>
      </c>
      <c r="F32" s="46">
        <v>228</v>
      </c>
      <c r="G32" s="24">
        <f t="shared" si="1"/>
        <v>1</v>
      </c>
      <c r="H32" s="46">
        <v>217</v>
      </c>
      <c r="I32" s="24">
        <f t="shared" si="2"/>
        <v>0.95175438596491224</v>
      </c>
      <c r="J32" s="46">
        <v>211</v>
      </c>
      <c r="K32" s="24">
        <f t="shared" si="3"/>
        <v>0.92543859649122806</v>
      </c>
      <c r="L32" s="46">
        <v>227</v>
      </c>
      <c r="M32" s="41">
        <f t="shared" si="4"/>
        <v>0.99561403508771928</v>
      </c>
    </row>
    <row r="33" spans="2:13" x14ac:dyDescent="0.25">
      <c r="B33" s="17" t="s">
        <v>0</v>
      </c>
      <c r="C33" s="46">
        <f>SUM(C7:C32)</f>
        <v>35161</v>
      </c>
      <c r="D33" s="46">
        <f>SUM(D7:D32)</f>
        <v>25871</v>
      </c>
      <c r="E33" s="40">
        <f t="shared" si="0"/>
        <v>0.73578680924888373</v>
      </c>
      <c r="F33" s="46">
        <f>SUM(F7:F32)</f>
        <v>25871</v>
      </c>
      <c r="G33" s="24">
        <f t="shared" si="1"/>
        <v>1</v>
      </c>
      <c r="H33" s="46">
        <f>SUM(H7:H32)</f>
        <v>24665</v>
      </c>
      <c r="I33" s="24">
        <f t="shared" si="2"/>
        <v>0.95338409802481539</v>
      </c>
      <c r="J33" s="46">
        <f>SUM(J7:J32)</f>
        <v>22113</v>
      </c>
      <c r="K33" s="24">
        <f t="shared" si="3"/>
        <v>0.85474082950021257</v>
      </c>
      <c r="L33" s="46">
        <f>SUM(L7:L32)</f>
        <v>25307</v>
      </c>
      <c r="M33" s="41">
        <f t="shared" si="4"/>
        <v>0.97819952842951563</v>
      </c>
    </row>
    <row r="34" spans="2:13" ht="30" customHeight="1" x14ac:dyDescent="0.25">
      <c r="B34" s="95" t="s">
        <v>170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2:13" x14ac:dyDescent="0.25">
      <c r="B35" s="10" t="s">
        <v>92</v>
      </c>
    </row>
    <row r="36" spans="2:13" x14ac:dyDescent="0.25">
      <c r="B36" s="10" t="s">
        <v>93</v>
      </c>
    </row>
    <row r="37" spans="2:13" x14ac:dyDescent="0.25">
      <c r="B37" s="10" t="s">
        <v>79</v>
      </c>
    </row>
    <row r="38" spans="2:13" x14ac:dyDescent="0.25">
      <c r="B38" s="10" t="s">
        <v>151</v>
      </c>
    </row>
    <row r="39" spans="2:13" x14ac:dyDescent="0.25">
      <c r="B39" s="10" t="s">
        <v>150</v>
      </c>
    </row>
    <row r="40" spans="2:13" x14ac:dyDescent="0.25">
      <c r="B40" s="10" t="s">
        <v>169</v>
      </c>
    </row>
    <row r="41" spans="2:13" x14ac:dyDescent="0.25">
      <c r="B41" s="10"/>
    </row>
    <row r="42" spans="2:13" x14ac:dyDescent="0.25">
      <c r="B42" s="10"/>
    </row>
    <row r="43" spans="2:13" x14ac:dyDescent="0.25">
      <c r="B43" s="10"/>
    </row>
    <row r="44" spans="2:13" x14ac:dyDescent="0.25">
      <c r="B44" s="10"/>
    </row>
    <row r="45" spans="2:13" x14ac:dyDescent="0.25">
      <c r="B45" s="10"/>
    </row>
    <row r="46" spans="2:13" x14ac:dyDescent="0.25">
      <c r="B46" s="10"/>
    </row>
    <row r="47" spans="2:13" x14ac:dyDescent="0.25">
      <c r="B47" s="10"/>
    </row>
  </sheetData>
  <sheetProtection algorithmName="SHA-512" hashValue="X3JS18spqndb/uaeeF95yXZ6vxy2vbCMxoQ3KrHQ6DYeylg38sI6y3IAJ/QbNpPea7f7BJY8ILA/pyyaXO4thg==" saltValue="rtMQR+I7uNQ+GFWeyHjIjA==" spinCount="100000" sheet="1" objects="1" scenarios="1"/>
  <mergeCells count="16">
    <mergeCell ref="B34:M34"/>
    <mergeCell ref="L4:M4"/>
    <mergeCell ref="F5:F6"/>
    <mergeCell ref="G5:G6"/>
    <mergeCell ref="H5:H6"/>
    <mergeCell ref="I5:I6"/>
    <mergeCell ref="J5:J6"/>
    <mergeCell ref="K5:K6"/>
    <mergeCell ref="L5:L6"/>
    <mergeCell ref="M5:M6"/>
    <mergeCell ref="H4:K4"/>
    <mergeCell ref="B4:B6"/>
    <mergeCell ref="C4:C6"/>
    <mergeCell ref="D4:D6"/>
    <mergeCell ref="E4:E6"/>
    <mergeCell ref="F4:G4"/>
  </mergeCells>
  <pageMargins left="0.7" right="0.7" top="0.75" bottom="0.75" header="0.3" footer="0.3"/>
  <pageSetup paperSize="9" orientation="portrait" r:id="rId1"/>
  <ignoredErrors>
    <ignoredError sqref="E33 G33 I33 K3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zoomScale="85" zoomScaleNormal="85" workbookViewId="0">
      <selection activeCell="E34" sqref="E34"/>
    </sheetView>
  </sheetViews>
  <sheetFormatPr baseColWidth="10" defaultColWidth="10.85546875" defaultRowHeight="15" x14ac:dyDescent="0.25"/>
  <cols>
    <col min="1" max="1" width="10.85546875" style="4"/>
    <col min="2" max="2" width="13.7109375" style="4" customWidth="1"/>
    <col min="3" max="3" width="22.7109375" style="4" customWidth="1"/>
    <col min="4" max="4" width="18.42578125" style="4" customWidth="1"/>
    <col min="5" max="5" width="10.85546875" style="4"/>
    <col min="6" max="6" width="12.7109375" style="4" customWidth="1"/>
    <col min="7" max="7" width="13.140625" style="4" customWidth="1"/>
    <col min="8" max="8" width="13.85546875" style="4" customWidth="1"/>
    <col min="9" max="10" width="10.85546875" style="4"/>
    <col min="11" max="11" width="9.42578125" style="4" bestFit="1" customWidth="1"/>
    <col min="12" max="12" width="27.5703125" style="69" bestFit="1" customWidth="1"/>
    <col min="13" max="13" width="11.7109375" style="4" bestFit="1" customWidth="1"/>
    <col min="14" max="16384" width="10.85546875" style="4"/>
  </cols>
  <sheetData>
    <row r="2" spans="2:18" x14ac:dyDescent="0.25">
      <c r="B2" s="9" t="s">
        <v>132</v>
      </c>
    </row>
    <row r="4" spans="2:18" ht="47.25" x14ac:dyDescent="0.25">
      <c r="B4" s="109" t="s">
        <v>52</v>
      </c>
      <c r="C4" s="110" t="s">
        <v>47</v>
      </c>
      <c r="D4" s="2" t="s">
        <v>89</v>
      </c>
      <c r="E4" s="8" t="s">
        <v>67</v>
      </c>
      <c r="F4" s="7" t="s">
        <v>68</v>
      </c>
      <c r="G4" s="7" t="s">
        <v>69</v>
      </c>
      <c r="H4" s="8" t="s">
        <v>88</v>
      </c>
      <c r="J4"/>
      <c r="K4"/>
      <c r="L4" s="79"/>
      <c r="M4" s="79"/>
      <c r="N4" s="79"/>
      <c r="O4" s="79"/>
      <c r="P4" s="79"/>
      <c r="Q4" s="79"/>
      <c r="R4" s="79"/>
    </row>
    <row r="5" spans="2:18" ht="15" customHeight="1" x14ac:dyDescent="0.25">
      <c r="B5" s="111" t="s">
        <v>160</v>
      </c>
      <c r="C5" s="17" t="s">
        <v>110</v>
      </c>
      <c r="D5" s="56">
        <v>2515</v>
      </c>
      <c r="E5" s="31">
        <v>40.672962226640159</v>
      </c>
      <c r="F5" s="31">
        <v>40.429373235440139</v>
      </c>
      <c r="G5" s="31">
        <v>40.91655121784018</v>
      </c>
      <c r="H5" s="56">
        <v>2515</v>
      </c>
      <c r="J5"/>
      <c r="K5"/>
      <c r="L5"/>
      <c r="M5"/>
      <c r="N5"/>
      <c r="O5"/>
      <c r="P5"/>
      <c r="Q5"/>
      <c r="R5"/>
    </row>
    <row r="6" spans="2:18" x14ac:dyDescent="0.25">
      <c r="B6" s="112"/>
      <c r="C6" s="17" t="s">
        <v>111</v>
      </c>
      <c r="D6" s="56">
        <v>2948</v>
      </c>
      <c r="E6" s="31">
        <v>42.338873812754407</v>
      </c>
      <c r="F6" s="31">
        <v>42.12409992228158</v>
      </c>
      <c r="G6" s="31">
        <v>42.553647703227227</v>
      </c>
      <c r="H6" s="56">
        <v>2948</v>
      </c>
      <c r="J6"/>
      <c r="K6"/>
      <c r="L6"/>
      <c r="M6"/>
      <c r="N6"/>
      <c r="O6"/>
      <c r="P6"/>
      <c r="Q6"/>
      <c r="R6"/>
    </row>
    <row r="7" spans="2:18" x14ac:dyDescent="0.25">
      <c r="B7" s="112"/>
      <c r="C7" s="17" t="s">
        <v>112</v>
      </c>
      <c r="D7" s="56">
        <v>4479</v>
      </c>
      <c r="E7" s="31">
        <v>42.45088189327975</v>
      </c>
      <c r="F7" s="31">
        <v>42.285348916270813</v>
      </c>
      <c r="G7" s="31">
        <v>42.616414870288693</v>
      </c>
      <c r="H7" s="56">
        <v>4479</v>
      </c>
      <c r="J7"/>
      <c r="K7"/>
      <c r="L7"/>
      <c r="M7"/>
      <c r="N7"/>
      <c r="O7"/>
      <c r="P7"/>
      <c r="Q7"/>
      <c r="R7"/>
    </row>
    <row r="8" spans="2:18" x14ac:dyDescent="0.25">
      <c r="B8" s="112"/>
      <c r="C8" s="17" t="s">
        <v>113</v>
      </c>
      <c r="D8" s="56">
        <v>154</v>
      </c>
      <c r="E8" s="31">
        <v>41.038961038961041</v>
      </c>
      <c r="F8" s="31">
        <v>40.021773436817682</v>
      </c>
      <c r="G8" s="31">
        <v>42.056148641104407</v>
      </c>
      <c r="H8" s="56">
        <v>154</v>
      </c>
      <c r="J8"/>
      <c r="K8"/>
      <c r="L8"/>
      <c r="M8"/>
      <c r="N8"/>
      <c r="O8"/>
      <c r="P8"/>
      <c r="Q8"/>
      <c r="R8"/>
    </row>
    <row r="9" spans="2:18" x14ac:dyDescent="0.25">
      <c r="B9" s="113"/>
      <c r="C9" s="17" t="s">
        <v>114</v>
      </c>
      <c r="D9" s="56">
        <v>24</v>
      </c>
      <c r="E9" s="31">
        <v>41.979166666666657</v>
      </c>
      <c r="F9" s="31">
        <v>39.140744979299249</v>
      </c>
      <c r="G9" s="31">
        <v>44.817588354034079</v>
      </c>
      <c r="H9" s="56">
        <v>24</v>
      </c>
      <c r="J9"/>
      <c r="K9"/>
      <c r="L9"/>
      <c r="M9"/>
      <c r="N9"/>
      <c r="O9"/>
      <c r="P9"/>
      <c r="Q9"/>
      <c r="R9"/>
    </row>
    <row r="10" spans="2:18" x14ac:dyDescent="0.25">
      <c r="B10" s="114" t="s">
        <v>161</v>
      </c>
      <c r="C10" s="17" t="s">
        <v>110</v>
      </c>
      <c r="D10" s="56">
        <v>3459</v>
      </c>
      <c r="E10" s="31">
        <v>33.93827695865857</v>
      </c>
      <c r="F10" s="31">
        <v>33.662068922083762</v>
      </c>
      <c r="G10" s="31">
        <v>34.214484995233377</v>
      </c>
      <c r="H10" s="56">
        <v>2523</v>
      </c>
      <c r="J10"/>
      <c r="K10"/>
      <c r="L10"/>
      <c r="M10"/>
      <c r="N10"/>
      <c r="O10"/>
      <c r="P10"/>
      <c r="Q10"/>
      <c r="R10"/>
    </row>
    <row r="11" spans="2:18" x14ac:dyDescent="0.25">
      <c r="B11" s="115"/>
      <c r="C11" s="17" t="s">
        <v>111</v>
      </c>
      <c r="D11" s="56">
        <v>4406</v>
      </c>
      <c r="E11" s="31">
        <v>36.31071266454834</v>
      </c>
      <c r="F11" s="31">
        <v>36.091747673494943</v>
      </c>
      <c r="G11" s="31">
        <v>36.529677655601738</v>
      </c>
      <c r="H11" s="56">
        <v>3744</v>
      </c>
      <c r="J11"/>
      <c r="K11"/>
      <c r="L11"/>
      <c r="M11"/>
      <c r="N11"/>
      <c r="O11"/>
      <c r="P11"/>
      <c r="Q11"/>
      <c r="R11"/>
    </row>
    <row r="12" spans="2:18" x14ac:dyDescent="0.25">
      <c r="B12" s="115"/>
      <c r="C12" s="17" t="s">
        <v>112</v>
      </c>
      <c r="D12" s="56">
        <v>6535</v>
      </c>
      <c r="E12" s="31">
        <v>37.122035195103287</v>
      </c>
      <c r="F12" s="31">
        <v>36.944918718711278</v>
      </c>
      <c r="G12" s="31">
        <v>37.299151671495302</v>
      </c>
      <c r="H12" s="56">
        <v>5637</v>
      </c>
      <c r="J12"/>
      <c r="K12"/>
      <c r="L12"/>
      <c r="M12"/>
      <c r="N12"/>
      <c r="O12"/>
      <c r="P12"/>
      <c r="Q12"/>
      <c r="R12"/>
    </row>
    <row r="13" spans="2:18" x14ac:dyDescent="0.25">
      <c r="B13" s="115"/>
      <c r="C13" s="17" t="s">
        <v>113</v>
      </c>
      <c r="D13" s="56">
        <v>128</v>
      </c>
      <c r="E13" s="31">
        <v>33.9453125</v>
      </c>
      <c r="F13" s="31">
        <v>32.511671295796198</v>
      </c>
      <c r="G13" s="31">
        <v>35.378953704203802</v>
      </c>
      <c r="H13" s="56">
        <v>82</v>
      </c>
      <c r="J13"/>
      <c r="K13"/>
      <c r="L13"/>
      <c r="M13"/>
      <c r="N13"/>
      <c r="O13"/>
      <c r="P13"/>
      <c r="Q13"/>
      <c r="R13"/>
    </row>
    <row r="14" spans="2:18" ht="15.75" thickBot="1" x14ac:dyDescent="0.3">
      <c r="B14" s="116"/>
      <c r="C14" s="19" t="s">
        <v>114</v>
      </c>
      <c r="D14" s="57">
        <v>17</v>
      </c>
      <c r="E14" s="32">
        <v>31.147058823529409</v>
      </c>
      <c r="F14" s="32">
        <v>25.342338004668569</v>
      </c>
      <c r="G14" s="32">
        <v>36.95177964239025</v>
      </c>
      <c r="H14" s="57">
        <v>7</v>
      </c>
      <c r="J14"/>
      <c r="K14"/>
      <c r="L14"/>
      <c r="M14"/>
      <c r="N14"/>
      <c r="O14"/>
      <c r="P14"/>
      <c r="Q14"/>
      <c r="R14"/>
    </row>
    <row r="15" spans="2:18" x14ac:dyDescent="0.25">
      <c r="B15" s="115" t="s">
        <v>0</v>
      </c>
      <c r="C15" s="21" t="s">
        <v>110</v>
      </c>
      <c r="D15" s="58">
        <v>5974</v>
      </c>
      <c r="E15" s="33">
        <v>36.773518580515571</v>
      </c>
      <c r="F15" s="33">
        <v>36.565703127491382</v>
      </c>
      <c r="G15" s="33">
        <v>36.98133403353976</v>
      </c>
      <c r="H15" s="58">
        <v>5038</v>
      </c>
      <c r="J15"/>
      <c r="K15"/>
      <c r="L15"/>
      <c r="M15"/>
      <c r="N15"/>
      <c r="O15"/>
      <c r="P15"/>
      <c r="Q15"/>
      <c r="R15"/>
    </row>
    <row r="16" spans="2:18" x14ac:dyDescent="0.25">
      <c r="B16" s="115"/>
      <c r="C16" s="17" t="s">
        <v>111</v>
      </c>
      <c r="D16" s="56">
        <v>7354</v>
      </c>
      <c r="E16" s="31">
        <v>38.727223279847699</v>
      </c>
      <c r="F16" s="31">
        <v>38.556420502108473</v>
      </c>
      <c r="G16" s="31">
        <v>38.898026057586932</v>
      </c>
      <c r="H16" s="56">
        <v>6692</v>
      </c>
      <c r="J16"/>
      <c r="K16"/>
      <c r="L16"/>
      <c r="M16"/>
      <c r="N16"/>
      <c r="O16"/>
      <c r="P16"/>
      <c r="Q16"/>
      <c r="R16"/>
    </row>
    <row r="17" spans="2:18" x14ac:dyDescent="0.25">
      <c r="B17" s="115"/>
      <c r="C17" s="17" t="s">
        <v>112</v>
      </c>
      <c r="D17" s="56">
        <v>11014</v>
      </c>
      <c r="E17" s="31">
        <v>39.289086617032872</v>
      </c>
      <c r="F17" s="31">
        <v>39.155066479738792</v>
      </c>
      <c r="G17" s="31">
        <v>39.423106754326938</v>
      </c>
      <c r="H17" s="56">
        <v>10116</v>
      </c>
      <c r="J17"/>
      <c r="K17"/>
      <c r="L17"/>
      <c r="M17"/>
      <c r="N17"/>
      <c r="O17"/>
      <c r="P17"/>
      <c r="Q17"/>
      <c r="R17"/>
    </row>
    <row r="18" spans="2:18" x14ac:dyDescent="0.25">
      <c r="B18" s="115"/>
      <c r="C18" s="17" t="s">
        <v>113</v>
      </c>
      <c r="D18" s="56">
        <v>282</v>
      </c>
      <c r="E18" s="31">
        <v>37.819148936170222</v>
      </c>
      <c r="F18" s="31">
        <v>36.873290182284613</v>
      </c>
      <c r="G18" s="31">
        <v>38.765007690055832</v>
      </c>
      <c r="H18" s="56">
        <v>236</v>
      </c>
      <c r="J18"/>
      <c r="K18"/>
      <c r="L18"/>
      <c r="M18"/>
      <c r="N18"/>
      <c r="O18"/>
      <c r="P18"/>
      <c r="Q18"/>
      <c r="R18"/>
    </row>
    <row r="19" spans="2:18" x14ac:dyDescent="0.25">
      <c r="B19" s="117"/>
      <c r="C19" s="17" t="s">
        <v>114</v>
      </c>
      <c r="D19" s="56">
        <v>41</v>
      </c>
      <c r="E19" s="31">
        <v>37.487804878048777</v>
      </c>
      <c r="F19" s="31">
        <v>34.235711118802207</v>
      </c>
      <c r="G19" s="31">
        <v>40.739898637295347</v>
      </c>
      <c r="H19" s="56">
        <v>31</v>
      </c>
      <c r="J19"/>
      <c r="K19"/>
      <c r="L19"/>
      <c r="M19"/>
      <c r="N19"/>
      <c r="O19"/>
      <c r="P19"/>
      <c r="Q19"/>
      <c r="R19"/>
    </row>
    <row r="20" spans="2:18" x14ac:dyDescent="0.25">
      <c r="B20" s="107" t="s">
        <v>139</v>
      </c>
      <c r="C20" s="108"/>
      <c r="D20" s="56">
        <v>24665</v>
      </c>
      <c r="E20" s="63">
        <v>38.49247922156912</v>
      </c>
      <c r="F20" s="64">
        <v>38.397571287007153</v>
      </c>
      <c r="G20" s="64">
        <v>38.587387156131072</v>
      </c>
      <c r="H20" s="65">
        <v>22113.000000000029</v>
      </c>
      <c r="L20" s="71"/>
    </row>
    <row r="21" spans="2:18" x14ac:dyDescent="0.25">
      <c r="B21" s="10" t="s">
        <v>162</v>
      </c>
      <c r="J21"/>
      <c r="L21" s="71"/>
      <c r="M21" s="66"/>
    </row>
    <row r="22" spans="2:18" x14ac:dyDescent="0.25">
      <c r="B22" s="10" t="s">
        <v>94</v>
      </c>
      <c r="J22"/>
      <c r="K22"/>
      <c r="L22" s="71"/>
      <c r="M22" s="66"/>
    </row>
    <row r="23" spans="2:18" x14ac:dyDescent="0.25">
      <c r="B23" s="10" t="s">
        <v>95</v>
      </c>
      <c r="J23"/>
      <c r="K23"/>
      <c r="L23" s="71"/>
      <c r="M23" s="66"/>
    </row>
    <row r="24" spans="2:18" x14ac:dyDescent="0.25">
      <c r="B24" s="10" t="s">
        <v>96</v>
      </c>
      <c r="J24"/>
      <c r="K24"/>
      <c r="L24" s="71"/>
      <c r="M24" s="66"/>
      <c r="N24" s="66"/>
      <c r="O24" s="66"/>
      <c r="P24" s="66"/>
      <c r="Q24" s="66"/>
    </row>
    <row r="25" spans="2:18" x14ac:dyDescent="0.25">
      <c r="B25" s="10" t="s">
        <v>97</v>
      </c>
      <c r="J25"/>
      <c r="K25"/>
      <c r="L25" s="71"/>
      <c r="M25" s="66"/>
    </row>
    <row r="26" spans="2:18" x14ac:dyDescent="0.25">
      <c r="B26" s="10" t="s">
        <v>106</v>
      </c>
      <c r="J26"/>
      <c r="K26"/>
      <c r="L26" s="71"/>
      <c r="M26" s="66"/>
    </row>
    <row r="27" spans="2:18" x14ac:dyDescent="0.25">
      <c r="B27" s="10" t="s">
        <v>107</v>
      </c>
      <c r="J27"/>
      <c r="K27"/>
      <c r="L27"/>
    </row>
    <row r="28" spans="2:18" x14ac:dyDescent="0.25">
      <c r="B28" s="10" t="s">
        <v>169</v>
      </c>
      <c r="J28"/>
      <c r="K28"/>
      <c r="L28"/>
      <c r="O28" s="70"/>
    </row>
    <row r="29" spans="2:18" x14ac:dyDescent="0.25">
      <c r="B29" s="10"/>
      <c r="J29"/>
      <c r="K29"/>
      <c r="L29"/>
      <c r="O29" s="70"/>
    </row>
    <row r="30" spans="2:18" x14ac:dyDescent="0.25">
      <c r="B30" s="10"/>
      <c r="J30"/>
      <c r="K30"/>
      <c r="L30"/>
      <c r="O30" s="70"/>
    </row>
    <row r="31" spans="2:18" x14ac:dyDescent="0.25">
      <c r="B31"/>
      <c r="C31"/>
      <c r="D31"/>
      <c r="E31"/>
      <c r="F31"/>
      <c r="G31"/>
      <c r="H31"/>
      <c r="I31"/>
    </row>
    <row r="32" spans="2:18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</sheetData>
  <sheetProtection algorithmName="SHA-512" hashValue="v3E07FUNYvzaHeXBc3mgYZy14c8FhJLvPEVGhb/1RIrVVjQ/RTl9G8XjS4btWLUVrMnicSHm2ho4kwnrFXFKFQ==" saltValue="I12WkvTbgkzJryP9sPXVbA==" spinCount="100000" sheet="1" objects="1" scenarios="1"/>
  <mergeCells count="5">
    <mergeCell ref="B20:C20"/>
    <mergeCell ref="B4:C4"/>
    <mergeCell ref="B5:B9"/>
    <mergeCell ref="B10:B14"/>
    <mergeCell ref="B15:B1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showGridLines="0" zoomScale="85" zoomScaleNormal="85" workbookViewId="0">
      <selection activeCell="C10" sqref="C10"/>
    </sheetView>
  </sheetViews>
  <sheetFormatPr baseColWidth="10" defaultColWidth="10.85546875" defaultRowHeight="15" x14ac:dyDescent="0.25"/>
  <cols>
    <col min="1" max="1" width="10.85546875" style="4"/>
    <col min="2" max="2" width="13.7109375" style="4" customWidth="1"/>
    <col min="3" max="3" width="22.5703125" style="4" customWidth="1"/>
    <col min="4" max="4" width="17.7109375" style="4" customWidth="1"/>
    <col min="5" max="5" width="10.85546875" style="4"/>
    <col min="6" max="6" width="12.7109375" style="4" customWidth="1"/>
    <col min="7" max="7" width="13.140625" style="4" customWidth="1"/>
    <col min="8" max="8" width="11.5703125" style="4" bestFit="1" customWidth="1"/>
    <col min="9" max="9" width="10" style="4" bestFit="1" customWidth="1"/>
    <col min="10" max="10" width="9.42578125" style="4" bestFit="1" customWidth="1"/>
    <col min="11" max="16384" width="10.85546875" style="4"/>
  </cols>
  <sheetData>
    <row r="2" spans="2:10" x14ac:dyDescent="0.25">
      <c r="B2" s="9" t="s">
        <v>131</v>
      </c>
    </row>
    <row r="4" spans="2:10" ht="47.25" x14ac:dyDescent="0.25">
      <c r="B4" s="109" t="s">
        <v>52</v>
      </c>
      <c r="C4" s="110" t="s">
        <v>47</v>
      </c>
      <c r="D4" s="2" t="s">
        <v>89</v>
      </c>
      <c r="E4" s="8" t="s">
        <v>67</v>
      </c>
      <c r="F4" s="7" t="s">
        <v>68</v>
      </c>
      <c r="G4" s="7" t="s">
        <v>69</v>
      </c>
      <c r="I4"/>
      <c r="J4"/>
    </row>
    <row r="5" spans="2:10" ht="15" customHeight="1" x14ac:dyDescent="0.25">
      <c r="B5" s="111" t="s">
        <v>158</v>
      </c>
      <c r="C5" s="17" t="s">
        <v>110</v>
      </c>
      <c r="D5" s="59">
        <v>2515</v>
      </c>
      <c r="E5" s="34">
        <v>20.537176938369768</v>
      </c>
      <c r="F5" s="34">
        <v>20.397319450155969</v>
      </c>
      <c r="G5" s="34">
        <v>20.677034426583567</v>
      </c>
      <c r="H5" s="11"/>
      <c r="I5"/>
      <c r="J5"/>
    </row>
    <row r="6" spans="2:10" x14ac:dyDescent="0.25">
      <c r="B6" s="112"/>
      <c r="C6" s="17" t="s">
        <v>111</v>
      </c>
      <c r="D6" s="59">
        <v>2946</v>
      </c>
      <c r="E6" s="34">
        <v>21.236252545824822</v>
      </c>
      <c r="F6" s="34">
        <v>21.118941924173562</v>
      </c>
      <c r="G6" s="34">
        <v>21.353563167476082</v>
      </c>
      <c r="H6" s="11"/>
      <c r="I6"/>
      <c r="J6"/>
    </row>
    <row r="7" spans="2:10" x14ac:dyDescent="0.25">
      <c r="B7" s="112"/>
      <c r="C7" s="17" t="s">
        <v>112</v>
      </c>
      <c r="D7" s="59">
        <v>4475</v>
      </c>
      <c r="E7" s="34">
        <v>21.118212290502861</v>
      </c>
      <c r="F7" s="34">
        <v>21.027336427947496</v>
      </c>
      <c r="G7" s="34">
        <v>21.209088153058225</v>
      </c>
      <c r="H7" s="11"/>
      <c r="I7"/>
      <c r="J7"/>
    </row>
    <row r="8" spans="2:10" x14ac:dyDescent="0.25">
      <c r="B8" s="112"/>
      <c r="C8" s="17" t="s">
        <v>113</v>
      </c>
      <c r="D8" s="59">
        <v>154</v>
      </c>
      <c r="E8" s="34">
        <v>20.714285714285708</v>
      </c>
      <c r="F8" s="34">
        <v>20.218245713911049</v>
      </c>
      <c r="G8" s="34">
        <v>21.210325714660367</v>
      </c>
      <c r="H8" s="11"/>
      <c r="I8"/>
      <c r="J8"/>
    </row>
    <row r="9" spans="2:10" x14ac:dyDescent="0.25">
      <c r="B9" s="113"/>
      <c r="C9" s="17" t="s">
        <v>114</v>
      </c>
      <c r="D9" s="59">
        <v>24</v>
      </c>
      <c r="E9" s="34">
        <v>22.208333333333332</v>
      </c>
      <c r="F9" s="34">
        <v>21.007654377244709</v>
      </c>
      <c r="G9" s="34">
        <v>23.409012289421955</v>
      </c>
      <c r="H9" s="11"/>
      <c r="I9"/>
      <c r="J9"/>
    </row>
    <row r="10" spans="2:10" ht="15" customHeight="1" x14ac:dyDescent="0.25">
      <c r="B10" s="114" t="s">
        <v>159</v>
      </c>
      <c r="C10" s="17" t="s">
        <v>110</v>
      </c>
      <c r="D10" s="59">
        <v>3591</v>
      </c>
      <c r="E10" s="34">
        <v>17.82651072124758</v>
      </c>
      <c r="F10" s="34">
        <v>17.680037654664005</v>
      </c>
      <c r="G10" s="34">
        <v>17.972983787831154</v>
      </c>
      <c r="H10" s="11"/>
      <c r="I10"/>
      <c r="J10"/>
    </row>
    <row r="11" spans="2:10" x14ac:dyDescent="0.25">
      <c r="B11" s="115"/>
      <c r="C11" s="17" t="s">
        <v>111</v>
      </c>
      <c r="D11" s="59">
        <v>4590</v>
      </c>
      <c r="E11" s="34">
        <v>18.487145969498911</v>
      </c>
      <c r="F11" s="34">
        <v>18.371128952870208</v>
      </c>
      <c r="G11" s="34">
        <v>18.603162986127614</v>
      </c>
      <c r="H11" s="11"/>
      <c r="I11"/>
      <c r="J11"/>
    </row>
    <row r="12" spans="2:10" x14ac:dyDescent="0.25">
      <c r="B12" s="115"/>
      <c r="C12" s="17" t="s">
        <v>112</v>
      </c>
      <c r="D12" s="59">
        <v>6851</v>
      </c>
      <c r="E12" s="34">
        <v>18.602685739308225</v>
      </c>
      <c r="F12" s="34">
        <v>18.510895042044737</v>
      </c>
      <c r="G12" s="34">
        <v>18.694476436571712</v>
      </c>
      <c r="H12" s="11"/>
      <c r="I12"/>
      <c r="J12"/>
    </row>
    <row r="13" spans="2:10" x14ac:dyDescent="0.25">
      <c r="B13" s="115"/>
      <c r="C13" s="17" t="s">
        <v>113</v>
      </c>
      <c r="D13" s="59">
        <v>143</v>
      </c>
      <c r="E13" s="34">
        <v>17.839160839160826</v>
      </c>
      <c r="F13" s="34">
        <v>17.144803729752226</v>
      </c>
      <c r="G13" s="34">
        <v>18.533517948569425</v>
      </c>
      <c r="H13" s="11"/>
      <c r="I13"/>
      <c r="J13"/>
    </row>
    <row r="14" spans="2:10" ht="15.75" thickBot="1" x14ac:dyDescent="0.3">
      <c r="B14" s="116"/>
      <c r="C14" s="19" t="s">
        <v>114</v>
      </c>
      <c r="D14" s="60">
        <v>18</v>
      </c>
      <c r="E14" s="35">
        <v>18.222222222222221</v>
      </c>
      <c r="F14" s="35">
        <v>16.171455919128135</v>
      </c>
      <c r="G14" s="35">
        <v>20.272988525316308</v>
      </c>
      <c r="H14"/>
      <c r="I14"/>
      <c r="J14"/>
    </row>
    <row r="15" spans="2:10" x14ac:dyDescent="0.25">
      <c r="B15" s="115" t="s">
        <v>0</v>
      </c>
      <c r="C15" s="21" t="s">
        <v>110</v>
      </c>
      <c r="D15" s="58">
        <v>6106</v>
      </c>
      <c r="E15" s="33">
        <v>18.943006878480119</v>
      </c>
      <c r="F15" s="33">
        <v>18.834131867713108</v>
      </c>
      <c r="G15" s="33">
        <v>19.051881889247131</v>
      </c>
      <c r="H15"/>
      <c r="I15"/>
      <c r="J15"/>
    </row>
    <row r="16" spans="2:10" x14ac:dyDescent="0.25">
      <c r="B16" s="115"/>
      <c r="C16" s="17" t="s">
        <v>111</v>
      </c>
      <c r="D16" s="56">
        <v>7536</v>
      </c>
      <c r="E16" s="31">
        <v>19.561836518046722</v>
      </c>
      <c r="F16" s="31">
        <v>19.47233155348718</v>
      </c>
      <c r="G16" s="31">
        <v>19.651341482606263</v>
      </c>
      <c r="H16"/>
      <c r="I16"/>
      <c r="J16"/>
    </row>
    <row r="17" spans="2:10" x14ac:dyDescent="0.25">
      <c r="B17" s="115"/>
      <c r="C17" s="17" t="s">
        <v>112</v>
      </c>
      <c r="D17" s="56">
        <v>11326</v>
      </c>
      <c r="E17" s="31">
        <v>19.596591912413988</v>
      </c>
      <c r="F17" s="31">
        <v>19.526706482136763</v>
      </c>
      <c r="G17" s="31">
        <v>19.666477342691213</v>
      </c>
      <c r="H17"/>
      <c r="I17"/>
      <c r="J17"/>
    </row>
    <row r="18" spans="2:10" x14ac:dyDescent="0.25">
      <c r="B18" s="115"/>
      <c r="C18" s="17" t="s">
        <v>113</v>
      </c>
      <c r="D18" s="56">
        <v>297</v>
      </c>
      <c r="E18" s="31">
        <v>19.329966329966332</v>
      </c>
      <c r="F18" s="31">
        <v>18.879611154823962</v>
      </c>
      <c r="G18" s="31">
        <v>19.780321505108702</v>
      </c>
      <c r="H18"/>
      <c r="I18"/>
      <c r="J18"/>
    </row>
    <row r="19" spans="2:10" x14ac:dyDescent="0.25">
      <c r="B19" s="117"/>
      <c r="C19" s="17" t="s">
        <v>114</v>
      </c>
      <c r="D19" s="56">
        <v>42</v>
      </c>
      <c r="E19" s="31">
        <v>20.5</v>
      </c>
      <c r="F19" s="31">
        <v>19.270250809442206</v>
      </c>
      <c r="G19" s="31">
        <v>21.729749190557794</v>
      </c>
      <c r="H19"/>
      <c r="I19"/>
      <c r="J19"/>
    </row>
    <row r="20" spans="2:10" x14ac:dyDescent="0.25">
      <c r="B20" s="107" t="s">
        <v>139</v>
      </c>
      <c r="C20" s="108"/>
      <c r="D20" s="59">
        <v>25307</v>
      </c>
      <c r="E20" s="64">
        <v>19.426917453668747</v>
      </c>
      <c r="F20" s="64">
        <v>19.377712628600062</v>
      </c>
      <c r="G20" s="64">
        <v>19.476122278737432</v>
      </c>
      <c r="H20"/>
    </row>
    <row r="21" spans="2:10" x14ac:dyDescent="0.25">
      <c r="B21" s="10" t="s">
        <v>163</v>
      </c>
    </row>
    <row r="22" spans="2:10" x14ac:dyDescent="0.25">
      <c r="B22" s="10" t="s">
        <v>98</v>
      </c>
    </row>
    <row r="23" spans="2:10" x14ac:dyDescent="0.25">
      <c r="B23" s="10" t="s">
        <v>99</v>
      </c>
    </row>
    <row r="24" spans="2:10" x14ac:dyDescent="0.25">
      <c r="B24" s="10" t="s">
        <v>100</v>
      </c>
    </row>
    <row r="25" spans="2:10" x14ac:dyDescent="0.25">
      <c r="B25" s="10" t="s">
        <v>108</v>
      </c>
    </row>
    <row r="26" spans="2:10" x14ac:dyDescent="0.25">
      <c r="B26" s="10" t="s">
        <v>109</v>
      </c>
    </row>
    <row r="27" spans="2:10" x14ac:dyDescent="0.25">
      <c r="B27" s="10" t="s">
        <v>169</v>
      </c>
    </row>
    <row r="29" spans="2:10" x14ac:dyDescent="0.25">
      <c r="B29"/>
      <c r="C29"/>
      <c r="D29"/>
      <c r="E29"/>
      <c r="F29"/>
      <c r="G29"/>
      <c r="H29"/>
    </row>
    <row r="30" spans="2:10" x14ac:dyDescent="0.25">
      <c r="B30"/>
      <c r="C30"/>
      <c r="D30"/>
      <c r="E30"/>
      <c r="F30"/>
      <c r="G30"/>
      <c r="H30"/>
    </row>
    <row r="31" spans="2:10" x14ac:dyDescent="0.25">
      <c r="B31"/>
      <c r="C31"/>
      <c r="D31"/>
      <c r="E31"/>
      <c r="F31"/>
      <c r="G31"/>
      <c r="H31"/>
    </row>
    <row r="32" spans="2:10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</sheetData>
  <sheetProtection algorithmName="SHA-512" hashValue="HQPUQ6eNoMTvDGD0kjKVdbbSiunDBK/Irv6qiLJDOiR8dXTFra+AG06L3Z/5dlISTefCYlmoOIlqA9Hk/YX9VQ==" saltValue="11PpPkieY8h6cgJQGMc9+Q==" spinCount="100000" sheet="1" objects="1" scenarios="1"/>
  <mergeCells count="5">
    <mergeCell ref="B4:C4"/>
    <mergeCell ref="B20:C20"/>
    <mergeCell ref="B5:B9"/>
    <mergeCell ref="B10:B14"/>
    <mergeCell ref="B15:B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showGridLines="0" zoomScale="85" zoomScaleNormal="85" workbookViewId="0">
      <selection activeCell="B29" sqref="B29"/>
    </sheetView>
  </sheetViews>
  <sheetFormatPr baseColWidth="10" defaultColWidth="10.85546875" defaultRowHeight="15" x14ac:dyDescent="0.25"/>
  <cols>
    <col min="1" max="1" width="10.85546875" style="4"/>
    <col min="2" max="2" width="13.7109375" style="4" customWidth="1"/>
    <col min="3" max="3" width="22.7109375" style="4" customWidth="1"/>
    <col min="4" max="4" width="17.5703125" style="4" customWidth="1"/>
    <col min="5" max="5" width="10.85546875" style="4"/>
    <col min="6" max="6" width="12.7109375" style="4" customWidth="1"/>
    <col min="7" max="7" width="13.140625" style="4" customWidth="1"/>
    <col min="8" max="9" width="10.85546875" style="4"/>
    <col min="10" max="10" width="22.42578125" style="4" customWidth="1"/>
    <col min="11" max="11" width="14.7109375" style="4" customWidth="1"/>
    <col min="12" max="16384" width="10.85546875" style="4"/>
  </cols>
  <sheetData>
    <row r="2" spans="2:9" x14ac:dyDescent="0.25">
      <c r="B2" s="9" t="s">
        <v>130</v>
      </c>
    </row>
    <row r="4" spans="2:9" ht="45.75" customHeight="1" x14ac:dyDescent="0.25">
      <c r="B4" s="109" t="s">
        <v>52</v>
      </c>
      <c r="C4" s="110" t="s">
        <v>47</v>
      </c>
      <c r="D4" s="2" t="s">
        <v>89</v>
      </c>
      <c r="E4" s="8" t="s">
        <v>67</v>
      </c>
      <c r="F4" s="7" t="s">
        <v>68</v>
      </c>
      <c r="G4" s="7" t="s">
        <v>69</v>
      </c>
    </row>
    <row r="5" spans="2:9" ht="15" customHeight="1" x14ac:dyDescent="0.25">
      <c r="B5" s="111" t="s">
        <v>158</v>
      </c>
      <c r="C5" s="17" t="s">
        <v>110</v>
      </c>
      <c r="D5" s="59">
        <v>2515</v>
      </c>
      <c r="E5" s="34">
        <v>7.3662027833001984</v>
      </c>
      <c r="F5" s="34">
        <v>7.1904984994377852</v>
      </c>
      <c r="G5" s="34">
        <v>7.5419070671626116</v>
      </c>
    </row>
    <row r="6" spans="2:9" x14ac:dyDescent="0.25">
      <c r="B6" s="112"/>
      <c r="C6" s="17" t="s">
        <v>111</v>
      </c>
      <c r="D6" s="59">
        <v>2948</v>
      </c>
      <c r="E6" s="34">
        <v>8.0362957937584802</v>
      </c>
      <c r="F6" s="34">
        <v>7.8971191049449336</v>
      </c>
      <c r="G6" s="34">
        <v>8.1754724825720277</v>
      </c>
    </row>
    <row r="7" spans="2:9" x14ac:dyDescent="0.25">
      <c r="B7" s="112"/>
      <c r="C7" s="17" t="s">
        <v>112</v>
      </c>
      <c r="D7" s="59">
        <v>4479</v>
      </c>
      <c r="E7" s="34">
        <v>7.9113641437820954</v>
      </c>
      <c r="F7" s="34">
        <v>7.8006923190894977</v>
      </c>
      <c r="G7" s="34">
        <v>8.0220359684746914</v>
      </c>
    </row>
    <row r="8" spans="2:9" x14ac:dyDescent="0.25">
      <c r="B8" s="112"/>
      <c r="C8" s="17" t="s">
        <v>113</v>
      </c>
      <c r="D8" s="59">
        <v>154</v>
      </c>
      <c r="E8" s="34">
        <v>9.279220779220779</v>
      </c>
      <c r="F8" s="34">
        <v>8.6327500302979789</v>
      </c>
      <c r="G8" s="34">
        <v>9.9256915281435791</v>
      </c>
    </row>
    <row r="9" spans="2:9" x14ac:dyDescent="0.25">
      <c r="B9" s="113"/>
      <c r="C9" s="17" t="s">
        <v>114</v>
      </c>
      <c r="D9" s="59">
        <v>24</v>
      </c>
      <c r="E9" s="34">
        <v>8.7083333333333339</v>
      </c>
      <c r="F9" s="34">
        <v>7.2377530252708988</v>
      </c>
      <c r="G9" s="34">
        <v>10.17891364139577</v>
      </c>
    </row>
    <row r="10" spans="2:9" ht="15.75" customHeight="1" x14ac:dyDescent="0.25">
      <c r="B10" s="114" t="s">
        <v>159</v>
      </c>
      <c r="C10" s="17" t="s">
        <v>110</v>
      </c>
      <c r="D10" s="59">
        <v>3675</v>
      </c>
      <c r="E10" s="34">
        <v>6.2525170068027212</v>
      </c>
      <c r="F10" s="34">
        <v>6.1065057013438713</v>
      </c>
      <c r="G10" s="34">
        <v>6.398528312261571</v>
      </c>
      <c r="I10" s="5"/>
    </row>
    <row r="11" spans="2:9" x14ac:dyDescent="0.25">
      <c r="B11" s="115"/>
      <c r="C11" s="17" t="s">
        <v>111</v>
      </c>
      <c r="D11" s="59">
        <v>4735</v>
      </c>
      <c r="E11" s="34">
        <v>7.0090813093980993</v>
      </c>
      <c r="F11" s="34">
        <v>6.8909030672788063</v>
      </c>
      <c r="G11" s="34">
        <v>7.1272595515173922</v>
      </c>
      <c r="I11" s="5"/>
    </row>
    <row r="12" spans="2:9" x14ac:dyDescent="0.25">
      <c r="B12" s="115"/>
      <c r="C12" s="17" t="s">
        <v>112</v>
      </c>
      <c r="D12" s="59">
        <v>7164</v>
      </c>
      <c r="E12" s="34">
        <v>6.9596594081518708</v>
      </c>
      <c r="F12" s="34">
        <v>6.8655342462464164</v>
      </c>
      <c r="G12" s="34">
        <v>7.0537845700573252</v>
      </c>
      <c r="I12" s="5"/>
    </row>
    <row r="13" spans="2:9" x14ac:dyDescent="0.25">
      <c r="B13" s="115"/>
      <c r="C13" s="17" t="s">
        <v>113</v>
      </c>
      <c r="D13" s="59">
        <v>158</v>
      </c>
      <c r="E13" s="34">
        <v>8.9430379746835449</v>
      </c>
      <c r="F13" s="34">
        <v>8.215394201204564</v>
      </c>
      <c r="G13" s="34">
        <v>9.6706817481625258</v>
      </c>
      <c r="I13" s="5"/>
    </row>
    <row r="14" spans="2:9" ht="15.75" thickBot="1" x14ac:dyDescent="0.3">
      <c r="B14" s="116"/>
      <c r="C14" s="19" t="s">
        <v>114</v>
      </c>
      <c r="D14" s="60">
        <v>19</v>
      </c>
      <c r="E14" s="35">
        <v>8.2631578947368425</v>
      </c>
      <c r="F14" s="35">
        <v>6.1879351791199522</v>
      </c>
      <c r="G14" s="35">
        <v>10.338380610353729</v>
      </c>
      <c r="I14" s="5"/>
    </row>
    <row r="15" spans="2:9" x14ac:dyDescent="0.25">
      <c r="B15" s="115" t="s">
        <v>0</v>
      </c>
      <c r="C15" s="21" t="s">
        <v>110</v>
      </c>
      <c r="D15" s="58">
        <v>6190</v>
      </c>
      <c r="E15" s="33">
        <v>6.7050080775444263</v>
      </c>
      <c r="F15" s="33">
        <v>6.5919161924355336</v>
      </c>
      <c r="G15" s="33">
        <v>6.818099962653319</v>
      </c>
      <c r="I15" s="5"/>
    </row>
    <row r="16" spans="2:9" x14ac:dyDescent="0.25">
      <c r="B16" s="115"/>
      <c r="C16" s="17" t="s">
        <v>111</v>
      </c>
      <c r="D16" s="56">
        <v>7683</v>
      </c>
      <c r="E16" s="31">
        <v>7.4032279057659771</v>
      </c>
      <c r="F16" s="31">
        <v>7.3122457077088523</v>
      </c>
      <c r="G16" s="31">
        <v>7.4942101038231019</v>
      </c>
      <c r="I16" s="5"/>
    </row>
    <row r="17" spans="2:9" x14ac:dyDescent="0.25">
      <c r="B17" s="115"/>
      <c r="C17" s="17" t="s">
        <v>112</v>
      </c>
      <c r="D17" s="56">
        <v>11643</v>
      </c>
      <c r="E17" s="31">
        <v>7.3257751438632646</v>
      </c>
      <c r="F17" s="31">
        <v>7.2534139826068618</v>
      </c>
      <c r="G17" s="31">
        <v>7.3981363051196691</v>
      </c>
      <c r="I17" s="5"/>
    </row>
    <row r="18" spans="2:9" x14ac:dyDescent="0.25">
      <c r="B18" s="115"/>
      <c r="C18" s="17" t="s">
        <v>113</v>
      </c>
      <c r="D18" s="56">
        <v>312</v>
      </c>
      <c r="E18" s="31">
        <v>9.1089743589743595</v>
      </c>
      <c r="F18" s="31">
        <v>8.6238565399822349</v>
      </c>
      <c r="G18" s="31">
        <v>9.5940921779664841</v>
      </c>
      <c r="I18" s="5"/>
    </row>
    <row r="19" spans="2:9" x14ac:dyDescent="0.25">
      <c r="B19" s="117"/>
      <c r="C19" s="17" t="s">
        <v>114</v>
      </c>
      <c r="D19" s="56">
        <v>43</v>
      </c>
      <c r="E19" s="31">
        <v>8.5116279069767433</v>
      </c>
      <c r="F19" s="31">
        <v>7.3342196235271819</v>
      </c>
      <c r="G19" s="31">
        <v>9.6890361904263056</v>
      </c>
      <c r="I19" s="5"/>
    </row>
    <row r="20" spans="2:9" x14ac:dyDescent="0.25">
      <c r="B20" s="107" t="s">
        <v>139</v>
      </c>
      <c r="C20" s="108"/>
      <c r="D20" s="59">
        <v>25871</v>
      </c>
      <c r="E20" s="64">
        <v>7.2237254068261834</v>
      </c>
      <c r="F20" s="64">
        <v>7.1729527725417421</v>
      </c>
      <c r="G20" s="64">
        <v>7.2744980411106246</v>
      </c>
    </row>
    <row r="21" spans="2:9" x14ac:dyDescent="0.25">
      <c r="B21" s="10" t="s">
        <v>164</v>
      </c>
    </row>
    <row r="22" spans="2:9" x14ac:dyDescent="0.25">
      <c r="B22" s="10" t="s">
        <v>101</v>
      </c>
    </row>
    <row r="23" spans="2:9" x14ac:dyDescent="0.25">
      <c r="B23" s="10" t="s">
        <v>102</v>
      </c>
    </row>
    <row r="24" spans="2:9" x14ac:dyDescent="0.25">
      <c r="B24" s="10" t="s">
        <v>103</v>
      </c>
    </row>
    <row r="25" spans="2:9" x14ac:dyDescent="0.25">
      <c r="B25" s="10" t="s">
        <v>108</v>
      </c>
    </row>
    <row r="26" spans="2:9" x14ac:dyDescent="0.25">
      <c r="B26" s="10" t="s">
        <v>109</v>
      </c>
    </row>
    <row r="27" spans="2:9" x14ac:dyDescent="0.25">
      <c r="B27" s="10" t="s">
        <v>169</v>
      </c>
    </row>
  </sheetData>
  <sheetProtection algorithmName="SHA-512" hashValue="sMpgKKIEHvuuDyn0LTcmcSDFonO4yRd8FOfyoXefdmOhlm+dqcsBosM1Y/o9V80gxrtLEPJqtjzLTin7z0OUEg==" saltValue="ywekltihwUlxSFFfsn2Zjw==" spinCount="100000" sheet="1" objects="1" scenarios="1"/>
  <mergeCells count="5">
    <mergeCell ref="B20:C20"/>
    <mergeCell ref="B4:C4"/>
    <mergeCell ref="B5:B9"/>
    <mergeCell ref="B10:B14"/>
    <mergeCell ref="B15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6"/>
  <sheetViews>
    <sheetView showGridLines="0" zoomScale="85" zoomScaleNormal="85" zoomScalePageLayoutView="70" workbookViewId="0">
      <selection activeCell="B32" sqref="B32"/>
    </sheetView>
  </sheetViews>
  <sheetFormatPr baseColWidth="10" defaultRowHeight="15" x14ac:dyDescent="0.25"/>
  <cols>
    <col min="2" max="2" width="21.5703125" customWidth="1"/>
    <col min="3" max="10" width="14.7109375" customWidth="1"/>
    <col min="11" max="11" width="12.7109375" customWidth="1"/>
    <col min="12" max="12" width="14.7109375" customWidth="1"/>
    <col min="13" max="13" width="5.5703125" customWidth="1"/>
    <col min="14" max="14" width="11.85546875" bestFit="1" customWidth="1"/>
    <col min="15" max="15" width="28.5703125" style="72" customWidth="1"/>
    <col min="16" max="16" width="11.42578125" customWidth="1"/>
    <col min="17" max="17" width="8.85546875" style="67" customWidth="1"/>
    <col min="18" max="18" width="25.5703125" style="67" customWidth="1"/>
    <col min="19" max="19" width="25.140625" style="67" bestFit="1" customWidth="1"/>
  </cols>
  <sheetData>
    <row r="2" spans="2:23" x14ac:dyDescent="0.25">
      <c r="B2" s="9" t="s">
        <v>167</v>
      </c>
    </row>
    <row r="4" spans="2:23" ht="74.25" customHeight="1" x14ac:dyDescent="0.25">
      <c r="B4" s="16" t="s">
        <v>133</v>
      </c>
      <c r="C4" s="16" t="s">
        <v>55</v>
      </c>
      <c r="D4" s="16" t="s">
        <v>56</v>
      </c>
      <c r="E4" s="16" t="s">
        <v>57</v>
      </c>
      <c r="F4" s="16" t="s">
        <v>58</v>
      </c>
      <c r="G4" s="16" t="s">
        <v>117</v>
      </c>
      <c r="H4" s="16" t="s">
        <v>118</v>
      </c>
      <c r="I4" s="16" t="s">
        <v>14</v>
      </c>
      <c r="J4" s="16" t="s">
        <v>46</v>
      </c>
      <c r="K4" s="16" t="s">
        <v>137</v>
      </c>
      <c r="L4" s="16" t="s">
        <v>15</v>
      </c>
    </row>
    <row r="5" spans="2:23" ht="15.75" customHeight="1" x14ac:dyDescent="0.25">
      <c r="B5" s="17" t="s">
        <v>16</v>
      </c>
      <c r="C5" s="44">
        <v>3712</v>
      </c>
      <c r="D5" s="44">
        <v>3465</v>
      </c>
      <c r="E5" s="44">
        <v>265</v>
      </c>
      <c r="F5" s="44">
        <v>261</v>
      </c>
      <c r="G5" s="44">
        <v>261</v>
      </c>
      <c r="H5" s="44">
        <v>190</v>
      </c>
      <c r="I5" s="28">
        <f>+E5/D5</f>
        <v>7.647907647907648E-2</v>
      </c>
      <c r="J5" s="28">
        <f>+F5/E5</f>
        <v>0.98490566037735849</v>
      </c>
      <c r="K5" s="28">
        <f>+G5/E5</f>
        <v>0.98490566037735849</v>
      </c>
      <c r="L5" s="28">
        <f>+H5/E5</f>
        <v>0.71698113207547165</v>
      </c>
      <c r="O5" s="66"/>
      <c r="P5" s="66"/>
      <c r="Q5" s="66"/>
      <c r="R5" s="66"/>
      <c r="S5" s="66"/>
      <c r="T5" s="66"/>
      <c r="U5" s="66"/>
      <c r="V5" s="66"/>
      <c r="W5" s="66"/>
    </row>
    <row r="6" spans="2:23" ht="15.75" customHeight="1" x14ac:dyDescent="0.25">
      <c r="B6" s="17" t="s">
        <v>17</v>
      </c>
      <c r="C6" s="44">
        <v>11974</v>
      </c>
      <c r="D6" s="44">
        <v>10834</v>
      </c>
      <c r="E6" s="44">
        <v>1069</v>
      </c>
      <c r="F6" s="44">
        <v>982</v>
      </c>
      <c r="G6" s="44">
        <v>915</v>
      </c>
      <c r="H6" s="44">
        <v>536</v>
      </c>
      <c r="I6" s="28">
        <f t="shared" ref="I6:I31" si="0">+E6/D6</f>
        <v>9.8670851024552336E-2</v>
      </c>
      <c r="J6" s="28">
        <f>+F6/E6</f>
        <v>0.91861552853133766</v>
      </c>
      <c r="K6" s="28">
        <f t="shared" ref="K6:K31" si="1">+G6/E6</f>
        <v>0.85594013096351729</v>
      </c>
      <c r="L6" s="28">
        <f>+H6/E6</f>
        <v>0.50140318054256316</v>
      </c>
      <c r="O6" s="66"/>
      <c r="P6" s="66"/>
      <c r="Q6" s="66"/>
      <c r="R6" s="66"/>
      <c r="S6" s="66"/>
      <c r="T6" s="66"/>
      <c r="U6" s="66"/>
      <c r="V6" s="66"/>
      <c r="W6" s="66"/>
    </row>
    <row r="7" spans="2:23" x14ac:dyDescent="0.25">
      <c r="B7" s="17" t="s">
        <v>18</v>
      </c>
      <c r="C7" s="44">
        <v>5111</v>
      </c>
      <c r="D7" s="44">
        <v>4790</v>
      </c>
      <c r="E7" s="44">
        <v>288</v>
      </c>
      <c r="F7" s="44">
        <v>274</v>
      </c>
      <c r="G7" s="44">
        <v>272</v>
      </c>
      <c r="H7" s="44">
        <v>200</v>
      </c>
      <c r="I7" s="28">
        <f t="shared" si="0"/>
        <v>6.0125260960334027E-2</v>
      </c>
      <c r="J7" s="28">
        <f>+F7/E7</f>
        <v>0.95138888888888884</v>
      </c>
      <c r="K7" s="28">
        <f t="shared" si="1"/>
        <v>0.94444444444444442</v>
      </c>
      <c r="L7" s="28">
        <f>+H7/E7</f>
        <v>0.69444444444444442</v>
      </c>
      <c r="O7" s="66"/>
      <c r="P7" s="66"/>
      <c r="Q7" s="66"/>
      <c r="R7" s="66"/>
      <c r="S7" s="66"/>
      <c r="T7" s="66"/>
      <c r="U7" s="66"/>
      <c r="V7" s="66"/>
      <c r="W7" s="66"/>
    </row>
    <row r="8" spans="2:23" x14ac:dyDescent="0.25">
      <c r="B8" s="17" t="s">
        <v>19</v>
      </c>
      <c r="C8" s="44">
        <v>10009</v>
      </c>
      <c r="D8" s="44">
        <v>8740</v>
      </c>
      <c r="E8" s="44">
        <v>2117</v>
      </c>
      <c r="F8" s="44">
        <v>1831</v>
      </c>
      <c r="G8" s="44">
        <v>1112</v>
      </c>
      <c r="H8" s="44">
        <v>389</v>
      </c>
      <c r="I8" s="28">
        <f t="shared" si="0"/>
        <v>0.24221967963386729</v>
      </c>
      <c r="J8" s="28">
        <f>+F8/E8</f>
        <v>0.86490316485592822</v>
      </c>
      <c r="K8" s="28">
        <f t="shared" si="1"/>
        <v>0.52527161076995754</v>
      </c>
      <c r="L8" s="28">
        <f>+H8/E8</f>
        <v>0.18375059045819556</v>
      </c>
      <c r="O8" s="66"/>
      <c r="P8" s="66"/>
      <c r="Q8" s="66"/>
      <c r="R8" s="66"/>
      <c r="S8" s="66"/>
      <c r="T8" s="66"/>
      <c r="U8" s="66"/>
      <c r="V8" s="66"/>
      <c r="W8" s="66"/>
    </row>
    <row r="9" spans="2:23" x14ac:dyDescent="0.25">
      <c r="B9" s="17" t="s">
        <v>20</v>
      </c>
      <c r="C9" s="44">
        <v>8964</v>
      </c>
      <c r="D9" s="44">
        <v>8178</v>
      </c>
      <c r="E9" s="44">
        <v>576</v>
      </c>
      <c r="F9" s="44">
        <v>530</v>
      </c>
      <c r="G9" s="44">
        <v>512</v>
      </c>
      <c r="H9" s="44">
        <v>339</v>
      </c>
      <c r="I9" s="28">
        <f t="shared" si="0"/>
        <v>7.0432868672046955E-2</v>
      </c>
      <c r="J9" s="28">
        <f>+F9/E9</f>
        <v>0.92013888888888884</v>
      </c>
      <c r="K9" s="28">
        <f t="shared" si="1"/>
        <v>0.88888888888888884</v>
      </c>
      <c r="L9" s="28">
        <f>+H9/E9</f>
        <v>0.58854166666666663</v>
      </c>
      <c r="O9" s="66"/>
      <c r="P9" s="66"/>
      <c r="Q9" s="66"/>
      <c r="R9" s="66"/>
      <c r="S9" s="66"/>
      <c r="T9" s="66"/>
      <c r="U9" s="66"/>
      <c r="V9" s="66"/>
      <c r="W9" s="66"/>
    </row>
    <row r="10" spans="2:23" x14ac:dyDescent="0.25">
      <c r="B10" s="17" t="s">
        <v>21</v>
      </c>
      <c r="C10" s="44">
        <v>15090</v>
      </c>
      <c r="D10" s="44">
        <v>13791</v>
      </c>
      <c r="E10" s="44">
        <v>1263</v>
      </c>
      <c r="F10" s="44">
        <v>1160</v>
      </c>
      <c r="G10" s="44">
        <v>1122</v>
      </c>
      <c r="H10" s="44">
        <v>717</v>
      </c>
      <c r="I10" s="28">
        <f t="shared" si="0"/>
        <v>9.1581466173591475E-2</v>
      </c>
      <c r="J10" s="28">
        <f t="shared" ref="J10:J31" si="2">+F10/E10</f>
        <v>0.9184481393507522</v>
      </c>
      <c r="K10" s="28">
        <f t="shared" si="1"/>
        <v>0.88836104513064129</v>
      </c>
      <c r="L10" s="28">
        <f t="shared" ref="L10:L31" si="3">+H10/E10</f>
        <v>0.56769596199524941</v>
      </c>
      <c r="O10" s="66"/>
      <c r="P10" s="66"/>
      <c r="Q10" s="66"/>
      <c r="R10" s="66"/>
      <c r="S10" s="66"/>
      <c r="T10" s="66"/>
      <c r="U10" s="66"/>
      <c r="V10" s="66"/>
      <c r="W10" s="66"/>
    </row>
    <row r="11" spans="2:23" x14ac:dyDescent="0.25">
      <c r="B11" s="17" t="s">
        <v>22</v>
      </c>
      <c r="C11" s="44">
        <v>3135</v>
      </c>
      <c r="D11" s="44">
        <v>2745</v>
      </c>
      <c r="E11" s="44">
        <v>467</v>
      </c>
      <c r="F11" s="44">
        <v>433</v>
      </c>
      <c r="G11" s="44">
        <v>417</v>
      </c>
      <c r="H11" s="44">
        <v>256</v>
      </c>
      <c r="I11" s="28">
        <f t="shared" si="0"/>
        <v>0.17012750455373407</v>
      </c>
      <c r="J11" s="28">
        <f t="shared" si="2"/>
        <v>0.9271948608137045</v>
      </c>
      <c r="K11" s="28">
        <f t="shared" si="1"/>
        <v>0.89293361884368305</v>
      </c>
      <c r="L11" s="28">
        <f t="shared" si="3"/>
        <v>0.54817987152034264</v>
      </c>
      <c r="O11" s="66"/>
      <c r="P11" s="66"/>
      <c r="Q11" s="66"/>
      <c r="R11" s="66"/>
      <c r="S11" s="66"/>
      <c r="T11" s="66"/>
      <c r="U11" s="66"/>
      <c r="V11" s="66"/>
      <c r="W11" s="66"/>
    </row>
    <row r="12" spans="2:23" x14ac:dyDescent="0.25">
      <c r="B12" s="17" t="s">
        <v>23</v>
      </c>
      <c r="C12" s="44">
        <v>13188</v>
      </c>
      <c r="D12" s="44">
        <v>11953</v>
      </c>
      <c r="E12" s="44">
        <v>1155</v>
      </c>
      <c r="F12" s="44">
        <v>1048</v>
      </c>
      <c r="G12" s="44">
        <v>963</v>
      </c>
      <c r="H12" s="44">
        <v>566</v>
      </c>
      <c r="I12" s="28">
        <f t="shared" si="0"/>
        <v>9.6628461474106919E-2</v>
      </c>
      <c r="J12" s="28">
        <f t="shared" si="2"/>
        <v>0.90735930735930737</v>
      </c>
      <c r="K12" s="28">
        <f t="shared" si="1"/>
        <v>0.83376623376623371</v>
      </c>
      <c r="L12" s="28">
        <f t="shared" si="3"/>
        <v>0.49004329004329006</v>
      </c>
      <c r="O12" s="66"/>
      <c r="P12" s="66"/>
      <c r="Q12" s="66"/>
      <c r="R12" s="66"/>
      <c r="S12" s="66"/>
      <c r="T12" s="66"/>
      <c r="U12" s="66"/>
      <c r="V12" s="66"/>
      <c r="W12" s="66"/>
    </row>
    <row r="13" spans="2:23" x14ac:dyDescent="0.25">
      <c r="B13" s="17" t="s">
        <v>24</v>
      </c>
      <c r="C13" s="44">
        <v>4272</v>
      </c>
      <c r="D13" s="44">
        <v>3877</v>
      </c>
      <c r="E13" s="44">
        <v>199</v>
      </c>
      <c r="F13" s="44">
        <v>191</v>
      </c>
      <c r="G13" s="44">
        <v>189</v>
      </c>
      <c r="H13" s="44">
        <v>147</v>
      </c>
      <c r="I13" s="28">
        <f t="shared" si="0"/>
        <v>5.1328346659788499E-2</v>
      </c>
      <c r="J13" s="28">
        <f t="shared" si="2"/>
        <v>0.95979899497487442</v>
      </c>
      <c r="K13" s="28">
        <f t="shared" si="1"/>
        <v>0.94974874371859297</v>
      </c>
      <c r="L13" s="28">
        <f t="shared" si="3"/>
        <v>0.7386934673366834</v>
      </c>
      <c r="O13" s="66"/>
      <c r="P13" s="66"/>
      <c r="Q13" s="66"/>
      <c r="R13" s="66"/>
      <c r="S13" s="66"/>
      <c r="T13" s="66"/>
      <c r="U13" s="66"/>
      <c r="V13" s="66"/>
      <c r="W13" s="66"/>
    </row>
    <row r="14" spans="2:23" x14ac:dyDescent="0.25">
      <c r="B14" s="17" t="s">
        <v>25</v>
      </c>
      <c r="C14" s="44">
        <v>9012</v>
      </c>
      <c r="D14" s="44">
        <v>8209</v>
      </c>
      <c r="E14" s="44">
        <v>569</v>
      </c>
      <c r="F14" s="44">
        <v>531</v>
      </c>
      <c r="G14" s="44">
        <v>527</v>
      </c>
      <c r="H14" s="44">
        <v>372</v>
      </c>
      <c r="I14" s="28">
        <f t="shared" si="0"/>
        <v>6.9314167377268851E-2</v>
      </c>
      <c r="J14" s="28">
        <f t="shared" si="2"/>
        <v>0.93321616871704749</v>
      </c>
      <c r="K14" s="28">
        <f t="shared" si="1"/>
        <v>0.92618629173989453</v>
      </c>
      <c r="L14" s="28">
        <f t="shared" si="3"/>
        <v>0.65377855887521963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x14ac:dyDescent="0.25">
      <c r="B15" s="17" t="s">
        <v>26</v>
      </c>
      <c r="C15" s="44">
        <v>8670</v>
      </c>
      <c r="D15" s="44">
        <v>7435</v>
      </c>
      <c r="E15" s="44">
        <v>791</v>
      </c>
      <c r="F15" s="44">
        <v>737</v>
      </c>
      <c r="G15" s="44">
        <v>620</v>
      </c>
      <c r="H15" s="44">
        <v>307</v>
      </c>
      <c r="I15" s="28">
        <f t="shared" si="0"/>
        <v>0.10638870208473436</v>
      </c>
      <c r="J15" s="28">
        <f t="shared" si="2"/>
        <v>0.93173198482932995</v>
      </c>
      <c r="K15" s="28">
        <f t="shared" si="1"/>
        <v>0.78381795195954485</v>
      </c>
      <c r="L15" s="28">
        <f t="shared" si="3"/>
        <v>0.38811630847029077</v>
      </c>
      <c r="O15" s="66"/>
      <c r="P15" s="66"/>
      <c r="Q15" s="66"/>
      <c r="R15" s="66"/>
      <c r="S15" s="66"/>
      <c r="T15" s="66"/>
      <c r="U15" s="66"/>
      <c r="V15" s="66"/>
      <c r="W15" s="66"/>
    </row>
    <row r="16" spans="2:23" x14ac:dyDescent="0.25">
      <c r="B16" s="17" t="s">
        <v>27</v>
      </c>
      <c r="C16" s="44">
        <v>11184</v>
      </c>
      <c r="D16" s="44">
        <v>10075</v>
      </c>
      <c r="E16" s="44">
        <v>1603</v>
      </c>
      <c r="F16" s="44">
        <v>1460</v>
      </c>
      <c r="G16" s="44">
        <v>1233</v>
      </c>
      <c r="H16" s="44">
        <v>627</v>
      </c>
      <c r="I16" s="28">
        <f t="shared" si="0"/>
        <v>0.15910669975186104</v>
      </c>
      <c r="J16" s="28">
        <f t="shared" si="2"/>
        <v>0.91079226450405493</v>
      </c>
      <c r="K16" s="28">
        <f t="shared" si="1"/>
        <v>0.76918278228321901</v>
      </c>
      <c r="L16" s="28">
        <f t="shared" si="3"/>
        <v>0.39114160948222082</v>
      </c>
      <c r="O16" s="66"/>
      <c r="P16" s="66"/>
      <c r="Q16" s="66"/>
      <c r="R16" s="66"/>
      <c r="S16" s="66"/>
      <c r="T16" s="66"/>
      <c r="U16" s="66"/>
      <c r="V16" s="66"/>
      <c r="W16" s="66"/>
    </row>
    <row r="17" spans="2:23" x14ac:dyDescent="0.25">
      <c r="B17" s="17" t="s">
        <v>28</v>
      </c>
      <c r="C17" s="44">
        <v>14046</v>
      </c>
      <c r="D17" s="44">
        <v>12483</v>
      </c>
      <c r="E17" s="44">
        <v>2279</v>
      </c>
      <c r="F17" s="44">
        <v>2070</v>
      </c>
      <c r="G17" s="44">
        <v>1530</v>
      </c>
      <c r="H17" s="44">
        <v>682</v>
      </c>
      <c r="I17" s="28">
        <f t="shared" si="0"/>
        <v>0.1825682928783145</v>
      </c>
      <c r="J17" s="28">
        <f t="shared" si="2"/>
        <v>0.90829311101360244</v>
      </c>
      <c r="K17" s="28">
        <f t="shared" si="1"/>
        <v>0.67134708205353222</v>
      </c>
      <c r="L17" s="28">
        <f t="shared" si="3"/>
        <v>0.29925405879771827</v>
      </c>
      <c r="O17" s="66"/>
      <c r="P17" s="66"/>
      <c r="Q17" s="66"/>
      <c r="R17" s="66"/>
      <c r="S17" s="66"/>
      <c r="T17" s="66"/>
      <c r="U17" s="66"/>
      <c r="V17" s="66"/>
      <c r="W17" s="66"/>
    </row>
    <row r="18" spans="2:23" x14ac:dyDescent="0.25">
      <c r="B18" s="17" t="s">
        <v>29</v>
      </c>
      <c r="C18" s="44">
        <v>8406</v>
      </c>
      <c r="D18" s="44">
        <v>7579</v>
      </c>
      <c r="E18" s="44">
        <v>1268</v>
      </c>
      <c r="F18" s="44">
        <v>1201</v>
      </c>
      <c r="G18" s="44">
        <v>879</v>
      </c>
      <c r="H18" s="44">
        <v>412</v>
      </c>
      <c r="I18" s="28">
        <f t="shared" si="0"/>
        <v>0.16730439371948805</v>
      </c>
      <c r="J18" s="28">
        <f t="shared" si="2"/>
        <v>0.94716088328075709</v>
      </c>
      <c r="K18" s="28">
        <f t="shared" si="1"/>
        <v>0.69321766561514198</v>
      </c>
      <c r="L18" s="28">
        <f t="shared" si="3"/>
        <v>0.32492113564668768</v>
      </c>
      <c r="O18" s="66"/>
      <c r="P18" s="66"/>
      <c r="Q18" s="66"/>
      <c r="R18" s="66"/>
      <c r="S18" s="66"/>
      <c r="T18" s="66"/>
      <c r="U18" s="66"/>
      <c r="V18" s="66"/>
      <c r="W18" s="66"/>
    </row>
    <row r="19" spans="2:23" x14ac:dyDescent="0.25">
      <c r="B19" s="17" t="s">
        <v>30</v>
      </c>
      <c r="C19" s="44">
        <v>28365</v>
      </c>
      <c r="D19" s="44">
        <v>23680</v>
      </c>
      <c r="E19" s="44">
        <v>5042</v>
      </c>
      <c r="F19" s="44">
        <v>4664</v>
      </c>
      <c r="G19" s="44">
        <v>3630</v>
      </c>
      <c r="H19" s="44">
        <v>1610</v>
      </c>
      <c r="I19" s="28">
        <f t="shared" si="0"/>
        <v>0.21292229729729731</v>
      </c>
      <c r="J19" s="28">
        <f t="shared" si="2"/>
        <v>0.92502975009916699</v>
      </c>
      <c r="K19" s="28">
        <f t="shared" si="1"/>
        <v>0.71995239984133286</v>
      </c>
      <c r="L19" s="28">
        <f t="shared" si="3"/>
        <v>0.31931773105910355</v>
      </c>
      <c r="O19" s="66"/>
      <c r="P19" s="66"/>
      <c r="Q19" s="66"/>
      <c r="R19" s="66"/>
      <c r="S19" s="66"/>
      <c r="T19" s="66"/>
      <c r="U19" s="66"/>
      <c r="V19" s="66"/>
      <c r="W19" s="66"/>
    </row>
    <row r="20" spans="2:23" x14ac:dyDescent="0.25">
      <c r="B20" s="17" t="s">
        <v>31</v>
      </c>
      <c r="C20" s="44">
        <v>7286</v>
      </c>
      <c r="D20" s="44">
        <v>6524</v>
      </c>
      <c r="E20" s="44">
        <v>888</v>
      </c>
      <c r="F20" s="44">
        <v>829</v>
      </c>
      <c r="G20" s="44">
        <v>793</v>
      </c>
      <c r="H20" s="44">
        <v>487</v>
      </c>
      <c r="I20" s="28">
        <f t="shared" si="0"/>
        <v>0.13611281422440222</v>
      </c>
      <c r="J20" s="28">
        <f t="shared" si="2"/>
        <v>0.93355855855855852</v>
      </c>
      <c r="K20" s="28">
        <f t="shared" si="1"/>
        <v>0.89301801801801806</v>
      </c>
      <c r="L20" s="28">
        <f t="shared" si="3"/>
        <v>0.54842342342342343</v>
      </c>
      <c r="O20" s="66"/>
      <c r="P20" s="66"/>
      <c r="Q20" s="66"/>
      <c r="R20" s="66"/>
      <c r="S20" s="66"/>
      <c r="T20" s="66"/>
      <c r="U20" s="66"/>
      <c r="V20" s="66"/>
      <c r="W20" s="66"/>
    </row>
    <row r="21" spans="2:23" x14ac:dyDescent="0.25">
      <c r="B21" s="17" t="s">
        <v>32</v>
      </c>
      <c r="C21" s="44">
        <v>7039</v>
      </c>
      <c r="D21" s="44">
        <v>6529</v>
      </c>
      <c r="E21" s="44">
        <v>284</v>
      </c>
      <c r="F21" s="44">
        <v>268</v>
      </c>
      <c r="G21" s="44">
        <v>268</v>
      </c>
      <c r="H21" s="44">
        <v>186</v>
      </c>
      <c r="I21" s="28">
        <f t="shared" si="0"/>
        <v>4.3498238627661202E-2</v>
      </c>
      <c r="J21" s="28">
        <f t="shared" si="2"/>
        <v>0.94366197183098588</v>
      </c>
      <c r="K21" s="28">
        <f t="shared" si="1"/>
        <v>0.94366197183098588</v>
      </c>
      <c r="L21" s="28">
        <f t="shared" si="3"/>
        <v>0.65492957746478875</v>
      </c>
      <c r="O21" s="66"/>
      <c r="P21" s="66"/>
      <c r="Q21" s="66"/>
      <c r="R21" s="66"/>
      <c r="S21" s="66"/>
      <c r="T21" s="66"/>
      <c r="U21" s="66"/>
      <c r="V21" s="66"/>
      <c r="W21" s="66"/>
    </row>
    <row r="22" spans="2:23" x14ac:dyDescent="0.25">
      <c r="B22" s="17" t="s">
        <v>33</v>
      </c>
      <c r="C22" s="44">
        <v>1070</v>
      </c>
      <c r="D22" s="44">
        <v>988</v>
      </c>
      <c r="E22" s="44">
        <v>44</v>
      </c>
      <c r="F22" s="44">
        <v>40</v>
      </c>
      <c r="G22" s="44">
        <v>40</v>
      </c>
      <c r="H22" s="44">
        <v>28</v>
      </c>
      <c r="I22" s="28">
        <f t="shared" si="0"/>
        <v>4.4534412955465584E-2</v>
      </c>
      <c r="J22" s="28">
        <f t="shared" si="2"/>
        <v>0.90909090909090906</v>
      </c>
      <c r="K22" s="28">
        <f t="shared" si="1"/>
        <v>0.90909090909090906</v>
      </c>
      <c r="L22" s="28">
        <f t="shared" si="3"/>
        <v>0.63636363636363635</v>
      </c>
      <c r="O22" s="66"/>
      <c r="P22" s="66"/>
      <c r="Q22" s="66"/>
      <c r="R22" s="66"/>
      <c r="S22" s="66"/>
      <c r="T22" s="66"/>
      <c r="U22" s="66"/>
      <c r="V22" s="66"/>
      <c r="W22" s="66"/>
    </row>
    <row r="23" spans="2:23" x14ac:dyDescent="0.25">
      <c r="B23" s="17" t="s">
        <v>34</v>
      </c>
      <c r="C23" s="44">
        <v>1664</v>
      </c>
      <c r="D23" s="44">
        <v>1452</v>
      </c>
      <c r="E23" s="44">
        <v>220</v>
      </c>
      <c r="F23" s="44">
        <v>189</v>
      </c>
      <c r="G23" s="44">
        <v>151</v>
      </c>
      <c r="H23" s="44">
        <v>56</v>
      </c>
      <c r="I23" s="28">
        <f t="shared" si="0"/>
        <v>0.15151515151515152</v>
      </c>
      <c r="J23" s="28">
        <f t="shared" si="2"/>
        <v>0.85909090909090913</v>
      </c>
      <c r="K23" s="28">
        <f t="shared" si="1"/>
        <v>0.6863636363636364</v>
      </c>
      <c r="L23" s="28">
        <f t="shared" si="3"/>
        <v>0.25454545454545452</v>
      </c>
      <c r="O23" s="66"/>
      <c r="P23" s="66"/>
      <c r="Q23" s="66"/>
      <c r="R23" s="66"/>
      <c r="S23" s="66"/>
      <c r="T23" s="66"/>
      <c r="U23" s="66"/>
      <c r="V23" s="66"/>
      <c r="W23" s="66"/>
    </row>
    <row r="24" spans="2:23" x14ac:dyDescent="0.25">
      <c r="B24" s="17" t="s">
        <v>35</v>
      </c>
      <c r="C24" s="44">
        <v>2478</v>
      </c>
      <c r="D24" s="44">
        <v>2294</v>
      </c>
      <c r="E24" s="44">
        <v>151</v>
      </c>
      <c r="F24" s="44">
        <v>149</v>
      </c>
      <c r="G24" s="44">
        <v>148</v>
      </c>
      <c r="H24" s="44">
        <v>113</v>
      </c>
      <c r="I24" s="28">
        <f t="shared" si="0"/>
        <v>6.582388840453357E-2</v>
      </c>
      <c r="J24" s="28">
        <f t="shared" si="2"/>
        <v>0.98675496688741726</v>
      </c>
      <c r="K24" s="28">
        <f t="shared" si="1"/>
        <v>0.98013245033112584</v>
      </c>
      <c r="L24" s="28">
        <f t="shared" si="3"/>
        <v>0.7483443708609272</v>
      </c>
      <c r="O24" s="66"/>
      <c r="P24" s="66"/>
      <c r="Q24" s="66"/>
      <c r="R24" s="66"/>
      <c r="S24" s="66"/>
      <c r="T24" s="66"/>
      <c r="U24" s="66"/>
      <c r="V24" s="66"/>
      <c r="W24" s="66"/>
    </row>
    <row r="25" spans="2:23" x14ac:dyDescent="0.25">
      <c r="B25" s="17" t="s">
        <v>36</v>
      </c>
      <c r="C25" s="44">
        <v>10106</v>
      </c>
      <c r="D25" s="44">
        <v>9444</v>
      </c>
      <c r="E25" s="44">
        <v>1035</v>
      </c>
      <c r="F25" s="44">
        <v>955</v>
      </c>
      <c r="G25" s="44">
        <v>923</v>
      </c>
      <c r="H25" s="44">
        <v>619</v>
      </c>
      <c r="I25" s="28">
        <f t="shared" si="0"/>
        <v>0.10959339263024143</v>
      </c>
      <c r="J25" s="28">
        <f t="shared" si="2"/>
        <v>0.92270531400966183</v>
      </c>
      <c r="K25" s="28">
        <f t="shared" si="1"/>
        <v>0.89178743961352658</v>
      </c>
      <c r="L25" s="28">
        <f t="shared" si="3"/>
        <v>0.59806763285024156</v>
      </c>
      <c r="O25" s="66"/>
      <c r="P25" s="66"/>
      <c r="Q25" s="66"/>
      <c r="R25" s="66"/>
      <c r="S25" s="66"/>
      <c r="T25" s="66"/>
      <c r="U25" s="66"/>
      <c r="V25" s="66"/>
      <c r="W25" s="66"/>
    </row>
    <row r="26" spans="2:23" x14ac:dyDescent="0.25">
      <c r="B26" s="17" t="s">
        <v>37</v>
      </c>
      <c r="C26" s="44">
        <v>16652</v>
      </c>
      <c r="D26" s="44">
        <v>15209</v>
      </c>
      <c r="E26" s="44">
        <v>1206</v>
      </c>
      <c r="F26" s="44">
        <v>1126</v>
      </c>
      <c r="G26" s="44">
        <v>1080</v>
      </c>
      <c r="H26" s="44">
        <v>672</v>
      </c>
      <c r="I26" s="28">
        <f t="shared" si="0"/>
        <v>7.9295154185022032E-2</v>
      </c>
      <c r="J26" s="28">
        <f t="shared" si="2"/>
        <v>0.93366500829187393</v>
      </c>
      <c r="K26" s="28">
        <f t="shared" si="1"/>
        <v>0.89552238805970152</v>
      </c>
      <c r="L26" s="28">
        <f t="shared" si="3"/>
        <v>0.55721393034825872</v>
      </c>
      <c r="O26" s="66"/>
      <c r="P26" s="66"/>
      <c r="Q26" s="66"/>
      <c r="R26" s="66"/>
      <c r="S26" s="66"/>
      <c r="T26" s="66"/>
      <c r="U26" s="66"/>
      <c r="V26" s="66"/>
      <c r="W26" s="66"/>
    </row>
    <row r="27" spans="2:23" x14ac:dyDescent="0.25">
      <c r="B27" s="17" t="s">
        <v>38</v>
      </c>
      <c r="C27" s="44">
        <v>5480</v>
      </c>
      <c r="D27" s="44">
        <v>5074</v>
      </c>
      <c r="E27" s="44">
        <v>348</v>
      </c>
      <c r="F27" s="44">
        <v>320</v>
      </c>
      <c r="G27" s="44">
        <v>318</v>
      </c>
      <c r="H27" s="44">
        <v>244</v>
      </c>
      <c r="I27" s="28">
        <f t="shared" si="0"/>
        <v>6.8584942845880958E-2</v>
      </c>
      <c r="J27" s="28">
        <f t="shared" si="2"/>
        <v>0.91954022988505746</v>
      </c>
      <c r="K27" s="28">
        <f t="shared" si="1"/>
        <v>0.91379310344827591</v>
      </c>
      <c r="L27" s="28">
        <f t="shared" si="3"/>
        <v>0.70114942528735635</v>
      </c>
      <c r="O27" s="66"/>
      <c r="P27" s="66"/>
      <c r="Q27" s="66"/>
      <c r="R27" s="66"/>
      <c r="S27" s="66"/>
      <c r="T27" s="66"/>
      <c r="U27" s="66"/>
      <c r="V27" s="66"/>
      <c r="W27" s="66"/>
    </row>
    <row r="28" spans="2:23" x14ac:dyDescent="0.25">
      <c r="B28" s="17" t="s">
        <v>39</v>
      </c>
      <c r="C28" s="44">
        <v>3010</v>
      </c>
      <c r="D28" s="44">
        <v>2539</v>
      </c>
      <c r="E28" s="44">
        <v>649</v>
      </c>
      <c r="F28" s="44">
        <v>546</v>
      </c>
      <c r="G28" s="44">
        <v>420</v>
      </c>
      <c r="H28" s="44">
        <v>162</v>
      </c>
      <c r="I28" s="28">
        <f t="shared" si="0"/>
        <v>0.25561244584482079</v>
      </c>
      <c r="J28" s="28">
        <f t="shared" si="2"/>
        <v>0.8412942989214176</v>
      </c>
      <c r="K28" s="28">
        <f t="shared" si="1"/>
        <v>0.64714946070878276</v>
      </c>
      <c r="L28" s="28">
        <f t="shared" si="3"/>
        <v>0.24961479198767333</v>
      </c>
      <c r="O28" s="66"/>
      <c r="P28" s="66"/>
      <c r="Q28" s="66"/>
      <c r="R28" s="66"/>
      <c r="S28" s="66"/>
      <c r="T28" s="66"/>
      <c r="U28" s="66"/>
      <c r="V28" s="66"/>
      <c r="W28" s="66"/>
    </row>
    <row r="29" spans="2:23" x14ac:dyDescent="0.25">
      <c r="B29" s="17" t="s">
        <v>40</v>
      </c>
      <c r="C29" s="44">
        <v>1987</v>
      </c>
      <c r="D29" s="44">
        <v>1825</v>
      </c>
      <c r="E29" s="44">
        <v>103</v>
      </c>
      <c r="F29" s="44">
        <v>101</v>
      </c>
      <c r="G29" s="44">
        <v>101</v>
      </c>
      <c r="H29" s="44">
        <v>77</v>
      </c>
      <c r="I29" s="28">
        <f t="shared" si="0"/>
        <v>5.6438356164383564E-2</v>
      </c>
      <c r="J29" s="28">
        <f t="shared" si="2"/>
        <v>0.98058252427184467</v>
      </c>
      <c r="K29" s="28">
        <f t="shared" si="1"/>
        <v>0.98058252427184467</v>
      </c>
      <c r="L29" s="28">
        <f t="shared" si="3"/>
        <v>0.74757281553398058</v>
      </c>
      <c r="O29" s="66"/>
      <c r="P29" s="66"/>
      <c r="Q29" s="66"/>
      <c r="R29" s="66"/>
      <c r="S29" s="66"/>
      <c r="T29" s="66"/>
      <c r="U29" s="66"/>
      <c r="V29" s="66"/>
      <c r="W29" s="66"/>
    </row>
    <row r="30" spans="2:23" x14ac:dyDescent="0.25">
      <c r="B30" s="17" t="s">
        <v>41</v>
      </c>
      <c r="C30" s="44">
        <v>5281</v>
      </c>
      <c r="D30" s="44">
        <v>4844</v>
      </c>
      <c r="E30" s="44">
        <v>165</v>
      </c>
      <c r="F30" s="44">
        <v>159</v>
      </c>
      <c r="G30" s="44">
        <v>159</v>
      </c>
      <c r="H30" s="44">
        <v>126</v>
      </c>
      <c r="I30" s="28">
        <f t="shared" si="0"/>
        <v>3.4062758051197357E-2</v>
      </c>
      <c r="J30" s="28">
        <f t="shared" si="2"/>
        <v>0.96363636363636362</v>
      </c>
      <c r="K30" s="28">
        <f t="shared" si="1"/>
        <v>0.96363636363636362</v>
      </c>
      <c r="L30" s="28">
        <f t="shared" si="3"/>
        <v>0.76363636363636367</v>
      </c>
      <c r="O30" s="66"/>
      <c r="P30" s="66"/>
      <c r="Q30" s="66"/>
      <c r="R30" s="66"/>
      <c r="S30" s="66"/>
      <c r="T30" s="66"/>
      <c r="U30" s="66"/>
      <c r="V30" s="66"/>
      <c r="W30" s="66"/>
    </row>
    <row r="31" spans="2:23" x14ac:dyDescent="0.25">
      <c r="B31" s="17" t="s">
        <v>0</v>
      </c>
      <c r="C31" s="44">
        <f>SUM(C5:C30)</f>
        <v>217191</v>
      </c>
      <c r="D31" s="44">
        <f t="shared" ref="D31:H31" si="4">SUM(D5:D30)</f>
        <v>194556</v>
      </c>
      <c r="E31" s="44">
        <f t="shared" si="4"/>
        <v>24044</v>
      </c>
      <c r="F31" s="44">
        <f t="shared" si="4"/>
        <v>22055</v>
      </c>
      <c r="G31" s="44">
        <f t="shared" si="4"/>
        <v>18583</v>
      </c>
      <c r="H31" s="44">
        <f t="shared" si="4"/>
        <v>10120</v>
      </c>
      <c r="I31" s="28">
        <f t="shared" si="0"/>
        <v>0.12358395526223812</v>
      </c>
      <c r="J31" s="28">
        <f t="shared" si="2"/>
        <v>0.9172766594576609</v>
      </c>
      <c r="K31" s="28">
        <f t="shared" si="1"/>
        <v>0.77287472966228576</v>
      </c>
      <c r="L31" s="28">
        <f t="shared" si="3"/>
        <v>0.42089502578605892</v>
      </c>
      <c r="O31" s="66"/>
      <c r="P31" s="66"/>
      <c r="Q31" s="66"/>
      <c r="R31" s="68"/>
      <c r="S31" s="68"/>
      <c r="T31" s="66"/>
      <c r="U31" s="66"/>
      <c r="V31" s="66"/>
      <c r="W31" s="66"/>
    </row>
    <row r="32" spans="2:23" x14ac:dyDescent="0.25">
      <c r="B32" s="10" t="s">
        <v>60</v>
      </c>
      <c r="Q32" s="66"/>
      <c r="R32" s="68"/>
      <c r="S32" s="68"/>
      <c r="T32" s="66"/>
      <c r="U32" s="66"/>
      <c r="V32" s="66"/>
      <c r="W32" s="66"/>
    </row>
    <row r="33" spans="2:23" x14ac:dyDescent="0.25">
      <c r="B33" s="10" t="s">
        <v>61</v>
      </c>
      <c r="Q33" s="66"/>
      <c r="R33" s="68"/>
      <c r="S33" s="68"/>
      <c r="T33" s="66"/>
      <c r="U33" s="66"/>
      <c r="V33" s="66"/>
      <c r="W33" s="66"/>
    </row>
    <row r="34" spans="2:23" x14ac:dyDescent="0.25">
      <c r="B34" s="10" t="s">
        <v>62</v>
      </c>
      <c r="Q34" s="66"/>
      <c r="R34" s="68"/>
      <c r="S34" s="68"/>
      <c r="T34" s="66"/>
      <c r="U34" s="66"/>
      <c r="V34" s="66"/>
      <c r="W34" s="66"/>
    </row>
    <row r="35" spans="2:23" x14ac:dyDescent="0.25">
      <c r="B35" s="10" t="s">
        <v>115</v>
      </c>
      <c r="Q35" s="66"/>
      <c r="R35" s="68"/>
      <c r="S35" s="68"/>
      <c r="T35" s="66"/>
      <c r="U35" s="66"/>
      <c r="V35" s="66"/>
      <c r="W35" s="66"/>
    </row>
    <row r="36" spans="2:23" x14ac:dyDescent="0.25">
      <c r="B36" s="10" t="s">
        <v>168</v>
      </c>
      <c r="Q36" s="66"/>
      <c r="R36" s="68"/>
      <c r="S36" s="68"/>
      <c r="T36" s="66"/>
      <c r="U36" s="66"/>
      <c r="V36" s="66"/>
      <c r="W36" s="66"/>
    </row>
    <row r="37" spans="2:23" x14ac:dyDescent="0.25">
      <c r="B37" s="10" t="s">
        <v>116</v>
      </c>
      <c r="Q37" s="66"/>
      <c r="R37" s="68"/>
      <c r="S37" s="68"/>
      <c r="T37" s="66"/>
      <c r="U37" s="66"/>
      <c r="V37" s="66"/>
      <c r="W37" s="66"/>
    </row>
    <row r="38" spans="2:23" x14ac:dyDescent="0.25">
      <c r="B38" s="13" t="s">
        <v>134</v>
      </c>
      <c r="Q38" s="66"/>
      <c r="R38" s="68"/>
      <c r="S38" s="68"/>
      <c r="T38" s="66"/>
      <c r="U38" s="66"/>
      <c r="V38" s="66"/>
      <c r="W38" s="66"/>
    </row>
    <row r="39" spans="2:23" x14ac:dyDescent="0.25">
      <c r="B39" s="10" t="s">
        <v>169</v>
      </c>
      <c r="Q39" s="66"/>
      <c r="R39" s="68"/>
      <c r="S39" s="68"/>
      <c r="T39" s="66"/>
      <c r="U39" s="66"/>
      <c r="V39" s="66"/>
      <c r="W39" s="66"/>
    </row>
    <row r="40" spans="2:23" x14ac:dyDescent="0.25">
      <c r="Q40" s="66"/>
      <c r="R40" s="68"/>
      <c r="S40" s="68"/>
      <c r="T40" s="66"/>
      <c r="U40" s="66"/>
      <c r="V40" s="66"/>
      <c r="W40" s="66"/>
    </row>
    <row r="41" spans="2:23" x14ac:dyDescent="0.25">
      <c r="Q41" s="66"/>
      <c r="R41" s="68"/>
      <c r="S41" s="68"/>
      <c r="T41" s="66"/>
      <c r="U41" s="66"/>
      <c r="V41" s="66"/>
      <c r="W41" s="66"/>
    </row>
    <row r="42" spans="2:23" x14ac:dyDescent="0.25">
      <c r="Q42" s="66"/>
      <c r="R42" s="68"/>
      <c r="S42" s="68"/>
      <c r="T42" s="66"/>
      <c r="U42" s="66"/>
      <c r="V42" s="66"/>
      <c r="W42" s="66"/>
    </row>
    <row r="43" spans="2:23" x14ac:dyDescent="0.25">
      <c r="Q43" s="66"/>
      <c r="R43" s="68"/>
      <c r="S43" s="68"/>
      <c r="T43" s="66"/>
      <c r="U43" s="66"/>
      <c r="V43" s="66"/>
      <c r="W43" s="66"/>
    </row>
    <row r="44" spans="2:23" x14ac:dyDescent="0.25">
      <c r="Q44" s="66"/>
      <c r="R44" s="68"/>
      <c r="S44" s="68"/>
      <c r="T44" s="66"/>
      <c r="U44" s="66"/>
      <c r="V44" s="66"/>
      <c r="W44" s="66"/>
    </row>
    <row r="45" spans="2:23" x14ac:dyDescent="0.25">
      <c r="Q45" s="66"/>
      <c r="R45" s="68"/>
      <c r="S45" s="68"/>
      <c r="T45" s="66"/>
      <c r="U45" s="66"/>
      <c r="V45" s="66"/>
      <c r="W45" s="66"/>
    </row>
    <row r="46" spans="2:23" x14ac:dyDescent="0.25">
      <c r="Q46" s="66"/>
      <c r="R46" s="68"/>
      <c r="S46" s="68"/>
      <c r="T46" s="66"/>
      <c r="U46" s="66"/>
      <c r="V46" s="66"/>
      <c r="W46" s="66"/>
    </row>
    <row r="47" spans="2:23" x14ac:dyDescent="0.25">
      <c r="Q47" s="66"/>
      <c r="R47" s="68"/>
      <c r="S47" s="68"/>
      <c r="T47" s="66"/>
      <c r="U47" s="66"/>
      <c r="V47" s="66"/>
      <c r="W47" s="66"/>
    </row>
    <row r="48" spans="2:23" x14ac:dyDescent="0.25">
      <c r="Q48" s="66"/>
      <c r="R48" s="68"/>
      <c r="S48" s="68"/>
      <c r="T48" s="66"/>
      <c r="U48" s="66"/>
      <c r="V48" s="66"/>
      <c r="W48" s="66"/>
    </row>
    <row r="49" spans="17:23" x14ac:dyDescent="0.25">
      <c r="Q49" s="66"/>
      <c r="R49" s="68"/>
      <c r="S49" s="68"/>
      <c r="T49" s="66"/>
      <c r="U49" s="66"/>
      <c r="V49" s="66"/>
      <c r="W49" s="66"/>
    </row>
    <row r="50" spans="17:23" x14ac:dyDescent="0.25">
      <c r="Q50" s="66"/>
      <c r="R50" s="68"/>
      <c r="S50" s="68"/>
      <c r="T50" s="66"/>
      <c r="U50" s="66"/>
      <c r="V50" s="66"/>
      <c r="W50" s="66"/>
    </row>
    <row r="51" spans="17:23" x14ac:dyDescent="0.25">
      <c r="Q51" s="66"/>
      <c r="R51" s="68"/>
      <c r="S51" s="68"/>
      <c r="T51" s="66"/>
      <c r="U51" s="66"/>
      <c r="V51" s="66"/>
      <c r="W51" s="66"/>
    </row>
    <row r="52" spans="17:23" x14ac:dyDescent="0.25">
      <c r="Q52" s="66"/>
      <c r="R52" s="68"/>
      <c r="S52" s="68"/>
      <c r="T52" s="66"/>
      <c r="U52" s="66"/>
      <c r="V52" s="66"/>
      <c r="W52" s="66"/>
    </row>
    <row r="53" spans="17:23" x14ac:dyDescent="0.25">
      <c r="Q53" s="66"/>
      <c r="R53" s="68"/>
      <c r="S53" s="68"/>
      <c r="T53" s="66"/>
      <c r="U53" s="66"/>
      <c r="V53" s="66"/>
      <c r="W53" s="66"/>
    </row>
    <row r="54" spans="17:23" x14ac:dyDescent="0.25">
      <c r="Q54" s="66"/>
      <c r="R54" s="68"/>
      <c r="S54" s="68"/>
      <c r="T54" s="66"/>
      <c r="U54" s="66"/>
      <c r="V54" s="66"/>
      <c r="W54" s="66"/>
    </row>
    <row r="55" spans="17:23" x14ac:dyDescent="0.25">
      <c r="Q55" s="66"/>
      <c r="R55" s="68"/>
      <c r="S55" s="68"/>
      <c r="T55" s="66"/>
      <c r="U55" s="66"/>
      <c r="V55" s="66"/>
      <c r="W55" s="66"/>
    </row>
    <row r="56" spans="17:23" x14ac:dyDescent="0.25">
      <c r="Q56" s="66"/>
      <c r="R56" s="68"/>
      <c r="S56" s="68"/>
      <c r="T56" s="66"/>
      <c r="U56" s="66"/>
      <c r="V56" s="66"/>
      <c r="W56" s="66"/>
    </row>
  </sheetData>
  <sheetProtection algorithmName="SHA-512" hashValue="M3SZJPPfwLytVru2TPHi0q1U40cY32fZ+XdYIsESP53odNLn684chMOTO/FZyN5VqJXxFkpzDsqsYbcTzScCaA==" saltValue="UgVxt8ktgPC5tmK0i6Ja0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zoomScale="85" zoomScaleNormal="85" zoomScalePageLayoutView="70" workbookViewId="0">
      <selection activeCell="C18" sqref="C18"/>
    </sheetView>
  </sheetViews>
  <sheetFormatPr baseColWidth="10" defaultColWidth="10.85546875" defaultRowHeight="15" x14ac:dyDescent="0.25"/>
  <cols>
    <col min="1" max="1" width="10.85546875" style="3"/>
    <col min="2" max="2" width="19.5703125" style="3" customWidth="1"/>
    <col min="3" max="3" width="12.7109375" style="3" customWidth="1"/>
    <col min="4" max="4" width="14.7109375" style="3" customWidth="1"/>
    <col min="5" max="5" width="13.7109375" style="3" customWidth="1"/>
    <col min="6" max="6" width="12.7109375" style="3" customWidth="1"/>
    <col min="7" max="7" width="14.7109375" style="3" customWidth="1"/>
    <col min="8" max="8" width="11.5703125" style="3" customWidth="1"/>
    <col min="9" max="9" width="12.85546875" style="3" customWidth="1"/>
    <col min="10" max="10" width="12.7109375" style="3" customWidth="1"/>
    <col min="11" max="16384" width="10.85546875" style="3"/>
  </cols>
  <sheetData>
    <row r="2" spans="2:12" x14ac:dyDescent="0.25">
      <c r="B2" s="9" t="s">
        <v>121</v>
      </c>
    </row>
    <row r="4" spans="2:12" ht="51.75" customHeight="1" x14ac:dyDescent="0.25">
      <c r="B4" s="16" t="s">
        <v>156</v>
      </c>
      <c r="C4" s="16" t="s">
        <v>152</v>
      </c>
      <c r="D4" s="16" t="s">
        <v>153</v>
      </c>
      <c r="E4" s="16" t="s">
        <v>154</v>
      </c>
      <c r="F4" s="16" t="s">
        <v>155</v>
      </c>
      <c r="G4" s="16" t="s">
        <v>51</v>
      </c>
      <c r="H4" s="16" t="s">
        <v>138</v>
      </c>
      <c r="I4" s="16" t="s">
        <v>45</v>
      </c>
      <c r="J4" s="16" t="s">
        <v>142</v>
      </c>
      <c r="L4" s="42"/>
    </row>
    <row r="5" spans="2:12" x14ac:dyDescent="0.25">
      <c r="B5" s="17" t="s">
        <v>110</v>
      </c>
      <c r="C5" s="45">
        <v>10905</v>
      </c>
      <c r="D5" s="45">
        <v>5986</v>
      </c>
      <c r="E5" s="45">
        <v>4318</v>
      </c>
      <c r="F5" s="45">
        <v>2515</v>
      </c>
      <c r="G5" s="27">
        <f t="shared" ref="G5:G10" si="0">D5/C5</f>
        <v>0.54892251260889502</v>
      </c>
      <c r="H5" s="27">
        <f>E5/C5</f>
        <v>0.39596515359926637</v>
      </c>
      <c r="I5" s="27">
        <f t="shared" ref="I5:I10" si="1">F5/C5</f>
        <v>0.23062815222375058</v>
      </c>
      <c r="J5" s="27">
        <f>F5/E5</f>
        <v>0.58244557665585917</v>
      </c>
    </row>
    <row r="6" spans="2:12" x14ac:dyDescent="0.25">
      <c r="B6" s="17" t="s">
        <v>111</v>
      </c>
      <c r="C6" s="45">
        <v>10101</v>
      </c>
      <c r="D6" s="45">
        <v>5971</v>
      </c>
      <c r="E6" s="45">
        <v>4646</v>
      </c>
      <c r="F6" s="45">
        <v>2948</v>
      </c>
      <c r="G6" s="27">
        <f t="shared" si="0"/>
        <v>0.59112959112959118</v>
      </c>
      <c r="H6" s="27">
        <f t="shared" ref="H6:H10" si="2">E6/C6</f>
        <v>0.45995445995445994</v>
      </c>
      <c r="I6" s="27">
        <f t="shared" si="1"/>
        <v>0.29185229185229183</v>
      </c>
      <c r="J6" s="27">
        <f t="shared" ref="J6:J10" si="3">F6/E6</f>
        <v>0.63452432199741715</v>
      </c>
    </row>
    <row r="7" spans="2:12" x14ac:dyDescent="0.25">
      <c r="B7" s="17" t="s">
        <v>112</v>
      </c>
      <c r="C7" s="45">
        <v>13390</v>
      </c>
      <c r="D7" s="45">
        <v>9291</v>
      </c>
      <c r="E7" s="45">
        <v>6721</v>
      </c>
      <c r="F7" s="45">
        <v>4479</v>
      </c>
      <c r="G7" s="27">
        <f t="shared" si="0"/>
        <v>0.69387602688573558</v>
      </c>
      <c r="H7" s="27">
        <f t="shared" si="2"/>
        <v>0.50194174757281551</v>
      </c>
      <c r="I7" s="27">
        <f t="shared" si="1"/>
        <v>0.33450336071695297</v>
      </c>
      <c r="J7" s="27">
        <f t="shared" si="3"/>
        <v>0.66641868769528345</v>
      </c>
    </row>
    <row r="8" spans="2:12" x14ac:dyDescent="0.25">
      <c r="B8" s="17" t="s">
        <v>113</v>
      </c>
      <c r="C8" s="45">
        <v>878</v>
      </c>
      <c r="D8" s="45">
        <v>469</v>
      </c>
      <c r="E8" s="45">
        <v>348</v>
      </c>
      <c r="F8" s="45">
        <v>154</v>
      </c>
      <c r="G8" s="27">
        <f t="shared" si="0"/>
        <v>0.53416856492027331</v>
      </c>
      <c r="H8" s="27">
        <f t="shared" si="2"/>
        <v>0.39635535307517084</v>
      </c>
      <c r="I8" s="27">
        <f t="shared" si="1"/>
        <v>0.17539863325740318</v>
      </c>
      <c r="J8" s="27">
        <f t="shared" si="3"/>
        <v>0.44252873563218392</v>
      </c>
    </row>
    <row r="9" spans="2:12" x14ac:dyDescent="0.25">
      <c r="B9" s="17" t="s">
        <v>114</v>
      </c>
      <c r="C9" s="45">
        <v>591</v>
      </c>
      <c r="D9" s="45">
        <v>137</v>
      </c>
      <c r="E9" s="45">
        <v>103</v>
      </c>
      <c r="F9" s="45">
        <v>24</v>
      </c>
      <c r="G9" s="27">
        <f t="shared" si="0"/>
        <v>0.23181049069373943</v>
      </c>
      <c r="H9" s="27">
        <f t="shared" si="2"/>
        <v>0.17428087986463622</v>
      </c>
      <c r="I9" s="27">
        <f t="shared" si="1"/>
        <v>4.060913705583756E-2</v>
      </c>
      <c r="J9" s="27">
        <f t="shared" si="3"/>
        <v>0.23300970873786409</v>
      </c>
    </row>
    <row r="10" spans="2:12" x14ac:dyDescent="0.25">
      <c r="B10" s="17" t="s">
        <v>0</v>
      </c>
      <c r="C10" s="45">
        <f>SUM(C5:C9)</f>
        <v>35865</v>
      </c>
      <c r="D10" s="45">
        <f>SUM(D5:D9)</f>
        <v>21854</v>
      </c>
      <c r="E10" s="45">
        <f>SUM(E5:E9)</f>
        <v>16136</v>
      </c>
      <c r="F10" s="45">
        <f>SUM(F5:F9)</f>
        <v>10120</v>
      </c>
      <c r="G10" s="27">
        <f t="shared" si="0"/>
        <v>0.60934058274083369</v>
      </c>
      <c r="H10" s="61">
        <f t="shared" si="2"/>
        <v>0.44990938240624562</v>
      </c>
      <c r="I10" s="27">
        <f t="shared" si="1"/>
        <v>0.28216924578279662</v>
      </c>
      <c r="J10" s="61">
        <f t="shared" si="3"/>
        <v>0.62716906296479924</v>
      </c>
    </row>
    <row r="11" spans="2:12" x14ac:dyDescent="0.25">
      <c r="B11" s="10" t="s">
        <v>119</v>
      </c>
    </row>
    <row r="12" spans="2:12" x14ac:dyDescent="0.25">
      <c r="B12" s="10" t="s">
        <v>120</v>
      </c>
    </row>
    <row r="13" spans="2:12" x14ac:dyDescent="0.25">
      <c r="B13" s="10" t="s">
        <v>169</v>
      </c>
    </row>
    <row r="14" spans="2:12" x14ac:dyDescent="0.25">
      <c r="B14" s="10"/>
    </row>
    <row r="15" spans="2:12" x14ac:dyDescent="0.25">
      <c r="B15" s="66"/>
      <c r="C15" s="66"/>
    </row>
    <row r="16" spans="2:12" x14ac:dyDescent="0.25">
      <c r="B16" s="66"/>
      <c r="C16" s="66"/>
      <c r="D16" s="66"/>
      <c r="E16" s="66"/>
    </row>
    <row r="17" spans="2:6" x14ac:dyDescent="0.25">
      <c r="B17" s="66"/>
      <c r="C17" s="66"/>
      <c r="D17" s="66"/>
      <c r="E17" s="66"/>
      <c r="F17" s="66"/>
    </row>
    <row r="18" spans="2:6" x14ac:dyDescent="0.25">
      <c r="B18" s="66"/>
      <c r="C18" s="66"/>
      <c r="D18" s="66"/>
      <c r="E18" s="66"/>
      <c r="F18" s="66"/>
    </row>
    <row r="19" spans="2:6" x14ac:dyDescent="0.25">
      <c r="B19" s="66"/>
      <c r="C19" s="66"/>
      <c r="D19" s="66"/>
      <c r="E19" s="66"/>
      <c r="F19" s="66"/>
    </row>
    <row r="20" spans="2:6" x14ac:dyDescent="0.25">
      <c r="B20" s="66"/>
      <c r="C20" s="66"/>
      <c r="D20" s="66"/>
      <c r="E20" s="66"/>
      <c r="F20" s="66"/>
    </row>
    <row r="21" spans="2:6" x14ac:dyDescent="0.25">
      <c r="B21" s="66"/>
      <c r="C21" s="66"/>
      <c r="D21" s="66"/>
      <c r="E21" s="66"/>
      <c r="F21" s="66"/>
    </row>
    <row r="22" spans="2:6" x14ac:dyDescent="0.25">
      <c r="B22"/>
      <c r="C22"/>
      <c r="D22"/>
      <c r="E22"/>
    </row>
    <row r="23" spans="2:6" x14ac:dyDescent="0.25">
      <c r="B23"/>
      <c r="C23"/>
      <c r="D23"/>
      <c r="E23"/>
    </row>
    <row r="24" spans="2:6" x14ac:dyDescent="0.25">
      <c r="B24"/>
      <c r="C24"/>
      <c r="D24"/>
      <c r="E24"/>
    </row>
    <row r="25" spans="2:6" x14ac:dyDescent="0.25">
      <c r="B25"/>
      <c r="C25"/>
      <c r="D25"/>
      <c r="E25"/>
    </row>
    <row r="26" spans="2:6" x14ac:dyDescent="0.25">
      <c r="B26"/>
      <c r="C26"/>
      <c r="D26"/>
      <c r="E26"/>
    </row>
    <row r="27" spans="2:6" x14ac:dyDescent="0.25">
      <c r="B27"/>
      <c r="C27"/>
      <c r="D27"/>
      <c r="E27"/>
    </row>
  </sheetData>
  <sheetProtection algorithmName="SHA-512" hashValue="aZEv+HCoUgG+HgiK0c9gXd9oJRF8fKDjcocHisslhNByE91/aw3N5ZhNbS0OunCbV4xUvY7HmZUaywGzwo0EHQ==" saltValue="IdkHkd2AsUU8HucQnuq5M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8"/>
  <sheetViews>
    <sheetView showGridLines="0" zoomScale="85" zoomScaleNormal="85" zoomScalePageLayoutView="70" workbookViewId="0">
      <selection activeCell="C25" sqref="C25"/>
    </sheetView>
  </sheetViews>
  <sheetFormatPr baseColWidth="10" defaultColWidth="10.85546875" defaultRowHeight="15" x14ac:dyDescent="0.25"/>
  <cols>
    <col min="1" max="1" width="10.85546875" style="3"/>
    <col min="2" max="2" width="19.7109375" style="3" customWidth="1"/>
    <col min="3" max="3" width="12.7109375" style="3" customWidth="1"/>
    <col min="4" max="4" width="14.7109375" style="3" customWidth="1"/>
    <col min="5" max="7" width="13.7109375" style="3" customWidth="1"/>
    <col min="8" max="8" width="11.7109375" style="3" customWidth="1"/>
    <col min="9" max="10" width="12.7109375" style="3" customWidth="1"/>
    <col min="11" max="11" width="10.85546875" style="3"/>
    <col min="12" max="12" width="29.28515625" style="73" customWidth="1"/>
    <col min="13" max="15" width="5.140625" style="3" bestFit="1" customWidth="1"/>
    <col min="16" max="18" width="11.85546875" style="3" bestFit="1" customWidth="1"/>
    <col min="19" max="16384" width="10.85546875" style="3"/>
  </cols>
  <sheetData>
    <row r="2" spans="2:15" x14ac:dyDescent="0.25">
      <c r="B2" s="9" t="s">
        <v>122</v>
      </c>
    </row>
    <row r="4" spans="2:15" ht="45" x14ac:dyDescent="0.25">
      <c r="B4" s="16" t="s">
        <v>135</v>
      </c>
      <c r="C4" s="16" t="s">
        <v>152</v>
      </c>
      <c r="D4" s="16" t="s">
        <v>153</v>
      </c>
      <c r="E4" s="16" t="s">
        <v>154</v>
      </c>
      <c r="F4" s="16" t="s">
        <v>155</v>
      </c>
      <c r="G4" s="16" t="s">
        <v>51</v>
      </c>
      <c r="H4" s="16" t="s">
        <v>138</v>
      </c>
      <c r="I4" s="16" t="s">
        <v>45</v>
      </c>
      <c r="J4" s="36" t="s">
        <v>142</v>
      </c>
    </row>
    <row r="5" spans="2:15" x14ac:dyDescent="0.25">
      <c r="B5" s="17" t="s">
        <v>16</v>
      </c>
      <c r="C5" s="44">
        <v>1336</v>
      </c>
      <c r="D5" s="44">
        <v>511</v>
      </c>
      <c r="E5" s="44">
        <v>355</v>
      </c>
      <c r="F5" s="44">
        <v>207</v>
      </c>
      <c r="G5" s="26">
        <f t="shared" ref="G5:G31" si="0">D5/C5</f>
        <v>0.38248502994011974</v>
      </c>
      <c r="H5" s="26">
        <f>E5/C5</f>
        <v>0.2657185628742515</v>
      </c>
      <c r="I5" s="26">
        <f t="shared" ref="I5:I31" si="1">F5/C5</f>
        <v>0.15494011976047903</v>
      </c>
      <c r="J5" s="26">
        <f>F5/E5</f>
        <v>0.58309859154929577</v>
      </c>
      <c r="L5" s="68"/>
      <c r="M5" s="66"/>
      <c r="N5" s="66"/>
      <c r="O5" s="66"/>
    </row>
    <row r="6" spans="2:15" x14ac:dyDescent="0.25">
      <c r="B6" s="17" t="s">
        <v>17</v>
      </c>
      <c r="C6" s="44">
        <v>1754</v>
      </c>
      <c r="D6" s="44">
        <v>1125</v>
      </c>
      <c r="E6" s="44">
        <v>826</v>
      </c>
      <c r="F6" s="44">
        <v>537</v>
      </c>
      <c r="G6" s="26">
        <f>D6/C6</f>
        <v>0.6413911060433295</v>
      </c>
      <c r="H6" s="26">
        <f t="shared" ref="H6:H31" si="2">E6/C6</f>
        <v>0.47092360319270238</v>
      </c>
      <c r="I6" s="26">
        <f t="shared" si="1"/>
        <v>0.30615735461801596</v>
      </c>
      <c r="J6" s="26">
        <f t="shared" ref="J6:J31" si="3">F6/E6</f>
        <v>0.65012106537530268</v>
      </c>
      <c r="L6" s="68"/>
      <c r="M6" s="66"/>
      <c r="N6" s="66"/>
      <c r="O6" s="66"/>
    </row>
    <row r="7" spans="2:15" x14ac:dyDescent="0.25">
      <c r="B7" s="17" t="s">
        <v>18</v>
      </c>
      <c r="C7" s="44">
        <v>1531</v>
      </c>
      <c r="D7" s="44">
        <v>713</v>
      </c>
      <c r="E7" s="44">
        <v>452</v>
      </c>
      <c r="F7" s="44">
        <v>237</v>
      </c>
      <c r="G7" s="26">
        <f t="shared" si="0"/>
        <v>0.46570868713259306</v>
      </c>
      <c r="H7" s="26">
        <f t="shared" si="2"/>
        <v>0.29523187459177008</v>
      </c>
      <c r="I7" s="26">
        <f t="shared" si="1"/>
        <v>0.15480078380143697</v>
      </c>
      <c r="J7" s="26">
        <f t="shared" si="3"/>
        <v>0.52433628318584069</v>
      </c>
      <c r="L7" s="68"/>
      <c r="M7" s="66"/>
      <c r="N7" s="66"/>
      <c r="O7" s="66"/>
    </row>
    <row r="8" spans="2:15" x14ac:dyDescent="0.25">
      <c r="B8" s="17" t="s">
        <v>19</v>
      </c>
      <c r="C8" s="44">
        <v>671</v>
      </c>
      <c r="D8" s="44">
        <v>575</v>
      </c>
      <c r="E8" s="44">
        <v>531</v>
      </c>
      <c r="F8" s="44">
        <v>295</v>
      </c>
      <c r="G8" s="26">
        <f t="shared" si="0"/>
        <v>0.856929955290611</v>
      </c>
      <c r="H8" s="26">
        <f t="shared" si="2"/>
        <v>0.79135618479880776</v>
      </c>
      <c r="I8" s="26">
        <f t="shared" si="1"/>
        <v>0.43964232488822652</v>
      </c>
      <c r="J8" s="26">
        <f t="shared" si="3"/>
        <v>0.55555555555555558</v>
      </c>
      <c r="L8" s="68"/>
      <c r="M8" s="66"/>
      <c r="N8" s="66"/>
      <c r="O8" s="66"/>
    </row>
    <row r="9" spans="2:15" x14ac:dyDescent="0.25">
      <c r="B9" s="17" t="s">
        <v>20</v>
      </c>
      <c r="C9" s="44">
        <v>1682</v>
      </c>
      <c r="D9" s="44">
        <v>975</v>
      </c>
      <c r="E9" s="44">
        <v>637</v>
      </c>
      <c r="F9" s="44">
        <v>369</v>
      </c>
      <c r="G9" s="26">
        <f t="shared" si="0"/>
        <v>0.57966706302021398</v>
      </c>
      <c r="H9" s="26">
        <f t="shared" si="2"/>
        <v>0.37871581450653985</v>
      </c>
      <c r="I9" s="26">
        <f t="shared" si="1"/>
        <v>0.21938168846611178</v>
      </c>
      <c r="J9" s="26">
        <f t="shared" si="3"/>
        <v>0.57927786499215073</v>
      </c>
      <c r="L9" s="68"/>
      <c r="M9" s="66"/>
      <c r="N9" s="66"/>
      <c r="O9" s="66"/>
    </row>
    <row r="10" spans="2:15" x14ac:dyDescent="0.25">
      <c r="B10" s="17" t="s">
        <v>21</v>
      </c>
      <c r="C10" s="44">
        <v>1995</v>
      </c>
      <c r="D10" s="44">
        <v>1559</v>
      </c>
      <c r="E10" s="44">
        <v>1167</v>
      </c>
      <c r="F10" s="44">
        <v>803</v>
      </c>
      <c r="G10" s="26">
        <f t="shared" si="0"/>
        <v>0.78145363408521307</v>
      </c>
      <c r="H10" s="26">
        <f t="shared" si="2"/>
        <v>0.58496240601503757</v>
      </c>
      <c r="I10" s="26">
        <f t="shared" si="1"/>
        <v>0.40250626566416042</v>
      </c>
      <c r="J10" s="26">
        <f t="shared" si="3"/>
        <v>0.68808911739502998</v>
      </c>
      <c r="L10" s="68"/>
      <c r="M10" s="66"/>
      <c r="N10" s="66"/>
      <c r="O10" s="66"/>
    </row>
    <row r="11" spans="2:15" x14ac:dyDescent="0.25">
      <c r="B11" s="17" t="s">
        <v>22</v>
      </c>
      <c r="C11" s="44">
        <v>724</v>
      </c>
      <c r="D11" s="44">
        <v>577</v>
      </c>
      <c r="E11" s="44">
        <v>517</v>
      </c>
      <c r="F11" s="44">
        <v>290</v>
      </c>
      <c r="G11" s="26">
        <f t="shared" si="0"/>
        <v>0.79696132596685088</v>
      </c>
      <c r="H11" s="26">
        <f t="shared" si="2"/>
        <v>0.71408839779005528</v>
      </c>
      <c r="I11" s="26">
        <f t="shared" si="1"/>
        <v>0.40055248618784528</v>
      </c>
      <c r="J11" s="26">
        <f t="shared" si="3"/>
        <v>0.56092843326885877</v>
      </c>
      <c r="L11" s="68"/>
      <c r="M11" s="66"/>
      <c r="N11" s="66"/>
      <c r="O11" s="66"/>
    </row>
    <row r="12" spans="2:15" x14ac:dyDescent="0.25">
      <c r="B12" s="17" t="s">
        <v>23</v>
      </c>
      <c r="C12" s="44">
        <v>2397</v>
      </c>
      <c r="D12" s="44">
        <v>1627</v>
      </c>
      <c r="E12" s="44">
        <v>1048</v>
      </c>
      <c r="F12" s="44">
        <v>637</v>
      </c>
      <c r="G12" s="26">
        <f t="shared" si="0"/>
        <v>0.67876512307050485</v>
      </c>
      <c r="H12" s="26">
        <f t="shared" si="2"/>
        <v>0.43721318314559865</v>
      </c>
      <c r="I12" s="26">
        <f t="shared" si="1"/>
        <v>0.26574885273258242</v>
      </c>
      <c r="J12" s="26">
        <f t="shared" si="3"/>
        <v>0.60782442748091603</v>
      </c>
      <c r="L12" s="68"/>
      <c r="M12" s="66"/>
      <c r="N12" s="66"/>
      <c r="O12" s="66"/>
    </row>
    <row r="13" spans="2:15" x14ac:dyDescent="0.25">
      <c r="B13" s="17" t="s">
        <v>24</v>
      </c>
      <c r="C13" s="44">
        <v>1490</v>
      </c>
      <c r="D13" s="44">
        <v>835</v>
      </c>
      <c r="E13" s="44">
        <v>538</v>
      </c>
      <c r="F13" s="44">
        <v>311</v>
      </c>
      <c r="G13" s="26">
        <f t="shared" si="0"/>
        <v>0.56040268456375841</v>
      </c>
      <c r="H13" s="26">
        <f t="shared" si="2"/>
        <v>0.36107382550335571</v>
      </c>
      <c r="I13" s="26">
        <f t="shared" si="1"/>
        <v>0.20872483221476509</v>
      </c>
      <c r="J13" s="26">
        <f t="shared" si="3"/>
        <v>0.57806691449814129</v>
      </c>
      <c r="L13" s="68"/>
      <c r="M13" s="66"/>
      <c r="N13" s="66"/>
      <c r="O13" s="66"/>
    </row>
    <row r="14" spans="2:15" x14ac:dyDescent="0.25">
      <c r="B14" s="17" t="s">
        <v>25</v>
      </c>
      <c r="C14" s="44">
        <v>1436</v>
      </c>
      <c r="D14" s="44">
        <v>884</v>
      </c>
      <c r="E14" s="44">
        <v>572</v>
      </c>
      <c r="F14" s="44">
        <v>350</v>
      </c>
      <c r="G14" s="26">
        <f t="shared" si="0"/>
        <v>0.6155988857938719</v>
      </c>
      <c r="H14" s="26">
        <f t="shared" si="2"/>
        <v>0.39832869080779942</v>
      </c>
      <c r="I14" s="26">
        <f t="shared" si="1"/>
        <v>0.24373259052924792</v>
      </c>
      <c r="J14" s="26">
        <f t="shared" si="3"/>
        <v>0.61188811188811187</v>
      </c>
      <c r="L14" s="68"/>
      <c r="M14" s="66"/>
      <c r="N14" s="66"/>
      <c r="O14" s="66"/>
    </row>
    <row r="15" spans="2:15" x14ac:dyDescent="0.25">
      <c r="B15" s="17" t="s">
        <v>26</v>
      </c>
      <c r="C15" s="44">
        <v>419</v>
      </c>
      <c r="D15" s="44">
        <v>299</v>
      </c>
      <c r="E15" s="44">
        <v>288</v>
      </c>
      <c r="F15" s="44">
        <v>225</v>
      </c>
      <c r="G15" s="26">
        <f t="shared" si="0"/>
        <v>0.71360381861575184</v>
      </c>
      <c r="H15" s="26">
        <f t="shared" si="2"/>
        <v>0.68735083532219565</v>
      </c>
      <c r="I15" s="26">
        <f t="shared" si="1"/>
        <v>0.53699284009546544</v>
      </c>
      <c r="J15" s="26">
        <f t="shared" si="3"/>
        <v>0.78125</v>
      </c>
      <c r="L15" s="68"/>
      <c r="M15" s="66"/>
      <c r="N15" s="66"/>
      <c r="O15" s="66"/>
    </row>
    <row r="16" spans="2:15" x14ac:dyDescent="0.25">
      <c r="B16" s="17" t="s">
        <v>27</v>
      </c>
      <c r="C16" s="44">
        <v>1844</v>
      </c>
      <c r="D16" s="44">
        <v>1054</v>
      </c>
      <c r="E16" s="44">
        <v>768</v>
      </c>
      <c r="F16" s="44">
        <v>482</v>
      </c>
      <c r="G16" s="26">
        <f t="shared" si="0"/>
        <v>0.57158351409978303</v>
      </c>
      <c r="H16" s="26">
        <f t="shared" si="2"/>
        <v>0.41648590021691972</v>
      </c>
      <c r="I16" s="26">
        <f t="shared" si="1"/>
        <v>0.26138828633405642</v>
      </c>
      <c r="J16" s="26">
        <f t="shared" si="3"/>
        <v>0.62760416666666663</v>
      </c>
      <c r="L16" s="68"/>
      <c r="M16" s="66"/>
      <c r="N16" s="66"/>
      <c r="O16" s="66"/>
    </row>
    <row r="17" spans="2:15" x14ac:dyDescent="0.25">
      <c r="B17" s="17" t="s">
        <v>28</v>
      </c>
      <c r="C17" s="44">
        <v>2004</v>
      </c>
      <c r="D17" s="44">
        <v>1435</v>
      </c>
      <c r="E17" s="44">
        <v>1026</v>
      </c>
      <c r="F17" s="44">
        <v>674</v>
      </c>
      <c r="G17" s="26">
        <f t="shared" si="0"/>
        <v>0.71606786427145708</v>
      </c>
      <c r="H17" s="26">
        <f t="shared" si="2"/>
        <v>0.5119760479041916</v>
      </c>
      <c r="I17" s="26">
        <f t="shared" si="1"/>
        <v>0.33632734530938124</v>
      </c>
      <c r="J17" s="26">
        <f t="shared" si="3"/>
        <v>0.65692007797270957</v>
      </c>
      <c r="L17" s="68"/>
      <c r="M17" s="66"/>
      <c r="N17" s="66"/>
      <c r="O17" s="66"/>
    </row>
    <row r="18" spans="2:15" x14ac:dyDescent="0.25">
      <c r="B18" s="17" t="s">
        <v>29</v>
      </c>
      <c r="C18" s="44">
        <v>554</v>
      </c>
      <c r="D18" s="44">
        <v>360</v>
      </c>
      <c r="E18" s="44">
        <v>308</v>
      </c>
      <c r="F18" s="44">
        <v>238</v>
      </c>
      <c r="G18" s="26">
        <f t="shared" si="0"/>
        <v>0.64981949458483756</v>
      </c>
      <c r="H18" s="26">
        <f t="shared" si="2"/>
        <v>0.55595667870036103</v>
      </c>
      <c r="I18" s="26">
        <f t="shared" si="1"/>
        <v>0.4296028880866426</v>
      </c>
      <c r="J18" s="26">
        <f t="shared" si="3"/>
        <v>0.77272727272727271</v>
      </c>
      <c r="L18" s="68"/>
      <c r="M18" s="66"/>
      <c r="N18" s="66"/>
      <c r="O18" s="66"/>
    </row>
    <row r="19" spans="2:15" x14ac:dyDescent="0.25">
      <c r="B19" s="17" t="s">
        <v>30</v>
      </c>
      <c r="C19" s="44">
        <v>2189</v>
      </c>
      <c r="D19" s="44">
        <v>2047</v>
      </c>
      <c r="E19" s="44">
        <v>1919</v>
      </c>
      <c r="F19" s="44">
        <v>1484</v>
      </c>
      <c r="G19" s="26">
        <f t="shared" si="0"/>
        <v>0.93513019643672912</v>
      </c>
      <c r="H19" s="26">
        <f t="shared" si="2"/>
        <v>0.87665600730927362</v>
      </c>
      <c r="I19" s="26">
        <f t="shared" si="1"/>
        <v>0.6779351301964367</v>
      </c>
      <c r="J19" s="26">
        <f t="shared" si="3"/>
        <v>0.77331943720687857</v>
      </c>
      <c r="L19" s="68"/>
      <c r="M19" s="66"/>
      <c r="N19" s="66"/>
      <c r="O19" s="66"/>
    </row>
    <row r="20" spans="2:15" x14ac:dyDescent="0.25">
      <c r="B20" s="17" t="s">
        <v>42</v>
      </c>
      <c r="C20" s="44">
        <v>1393</v>
      </c>
      <c r="D20" s="44">
        <v>1075</v>
      </c>
      <c r="E20" s="44">
        <v>845</v>
      </c>
      <c r="F20" s="44">
        <v>540</v>
      </c>
      <c r="G20" s="26">
        <f t="shared" si="0"/>
        <v>0.77171572146446521</v>
      </c>
      <c r="H20" s="26">
        <f t="shared" si="2"/>
        <v>0.60660445082555636</v>
      </c>
      <c r="I20" s="26">
        <f t="shared" si="1"/>
        <v>0.38765254845656855</v>
      </c>
      <c r="J20" s="26">
        <f t="shared" si="3"/>
        <v>0.63905325443786987</v>
      </c>
      <c r="L20" s="68"/>
      <c r="M20" s="66"/>
      <c r="N20" s="66"/>
      <c r="O20" s="66"/>
    </row>
    <row r="21" spans="2:15" x14ac:dyDescent="0.25">
      <c r="B21" s="17" t="s">
        <v>32</v>
      </c>
      <c r="C21" s="44">
        <v>2885</v>
      </c>
      <c r="D21" s="44">
        <v>647</v>
      </c>
      <c r="E21" s="44">
        <v>426</v>
      </c>
      <c r="F21" s="44">
        <v>195</v>
      </c>
      <c r="G21" s="26">
        <f t="shared" si="0"/>
        <v>0.22426343154246101</v>
      </c>
      <c r="H21" s="26">
        <f t="shared" si="2"/>
        <v>0.14766031195840554</v>
      </c>
      <c r="I21" s="26">
        <f t="shared" si="1"/>
        <v>6.7590987868284227E-2</v>
      </c>
      <c r="J21" s="26">
        <f t="shared" si="3"/>
        <v>0.45774647887323944</v>
      </c>
      <c r="L21" s="68"/>
      <c r="M21" s="66"/>
      <c r="N21" s="66"/>
      <c r="O21" s="66"/>
    </row>
    <row r="22" spans="2:15" x14ac:dyDescent="0.25">
      <c r="B22" s="17" t="s">
        <v>33</v>
      </c>
      <c r="C22" s="44">
        <v>279</v>
      </c>
      <c r="D22" s="44">
        <v>132</v>
      </c>
      <c r="E22" s="44">
        <v>107</v>
      </c>
      <c r="F22" s="44">
        <v>38</v>
      </c>
      <c r="G22" s="26">
        <f t="shared" si="0"/>
        <v>0.4731182795698925</v>
      </c>
      <c r="H22" s="26">
        <f t="shared" si="2"/>
        <v>0.38351254480286739</v>
      </c>
      <c r="I22" s="26">
        <f t="shared" si="1"/>
        <v>0.13620071684587814</v>
      </c>
      <c r="J22" s="26">
        <f t="shared" si="3"/>
        <v>0.35514018691588783</v>
      </c>
      <c r="L22" s="68"/>
      <c r="M22" s="66"/>
      <c r="N22" s="66"/>
      <c r="O22" s="66"/>
    </row>
    <row r="23" spans="2:15" x14ac:dyDescent="0.25">
      <c r="B23" s="17" t="s">
        <v>34</v>
      </c>
      <c r="C23" s="44">
        <v>100</v>
      </c>
      <c r="D23" s="44">
        <v>81</v>
      </c>
      <c r="E23" s="44">
        <v>78</v>
      </c>
      <c r="F23" s="44">
        <v>61</v>
      </c>
      <c r="G23" s="26">
        <f t="shared" si="0"/>
        <v>0.81</v>
      </c>
      <c r="H23" s="26">
        <f t="shared" si="2"/>
        <v>0.78</v>
      </c>
      <c r="I23" s="26">
        <f t="shared" si="1"/>
        <v>0.61</v>
      </c>
      <c r="J23" s="26">
        <f t="shared" si="3"/>
        <v>0.78205128205128205</v>
      </c>
      <c r="L23" s="68"/>
      <c r="M23" s="66"/>
      <c r="N23" s="66"/>
      <c r="O23" s="66"/>
    </row>
    <row r="24" spans="2:15" x14ac:dyDescent="0.25">
      <c r="B24" s="17" t="s">
        <v>35</v>
      </c>
      <c r="C24" s="44">
        <v>821</v>
      </c>
      <c r="D24" s="44">
        <v>447</v>
      </c>
      <c r="E24" s="44">
        <v>276</v>
      </c>
      <c r="F24" s="44">
        <v>164</v>
      </c>
      <c r="G24" s="26">
        <f t="shared" si="0"/>
        <v>0.54445797807551766</v>
      </c>
      <c r="H24" s="26">
        <f t="shared" si="2"/>
        <v>0.33617539585870887</v>
      </c>
      <c r="I24" s="26">
        <f t="shared" si="1"/>
        <v>0.19975639464068209</v>
      </c>
      <c r="J24" s="26">
        <f t="shared" si="3"/>
        <v>0.59420289855072461</v>
      </c>
      <c r="L24" s="68"/>
      <c r="M24" s="66"/>
      <c r="N24" s="66"/>
      <c r="O24" s="66"/>
    </row>
    <row r="25" spans="2:15" x14ac:dyDescent="0.25">
      <c r="B25" s="17" t="s">
        <v>36</v>
      </c>
      <c r="C25" s="44">
        <v>2698</v>
      </c>
      <c r="D25" s="44">
        <v>1628</v>
      </c>
      <c r="E25" s="44">
        <v>1164</v>
      </c>
      <c r="F25" s="44">
        <v>696</v>
      </c>
      <c r="G25" s="26">
        <f t="shared" si="0"/>
        <v>0.60340993328391401</v>
      </c>
      <c r="H25" s="26">
        <f t="shared" si="2"/>
        <v>0.4314306893995552</v>
      </c>
      <c r="I25" s="26">
        <f t="shared" si="1"/>
        <v>0.25796886582653816</v>
      </c>
      <c r="J25" s="26">
        <f t="shared" si="3"/>
        <v>0.59793814432989689</v>
      </c>
      <c r="L25" s="68"/>
      <c r="M25" s="66"/>
      <c r="N25" s="66"/>
      <c r="O25" s="66"/>
    </row>
    <row r="26" spans="2:15" x14ac:dyDescent="0.25">
      <c r="B26" s="17" t="s">
        <v>37</v>
      </c>
      <c r="C26" s="44">
        <v>2423</v>
      </c>
      <c r="D26" s="44">
        <v>1762</v>
      </c>
      <c r="E26" s="44">
        <v>1204</v>
      </c>
      <c r="F26" s="44">
        <v>699</v>
      </c>
      <c r="G26" s="26">
        <f t="shared" si="0"/>
        <v>0.72719768881551794</v>
      </c>
      <c r="H26" s="26">
        <f t="shared" si="2"/>
        <v>0.49690466364011554</v>
      </c>
      <c r="I26" s="26">
        <f t="shared" si="1"/>
        <v>0.28848534874122989</v>
      </c>
      <c r="J26" s="26">
        <f t="shared" si="3"/>
        <v>0.58056478405315615</v>
      </c>
      <c r="L26" s="68"/>
      <c r="M26" s="66"/>
      <c r="N26" s="66"/>
      <c r="O26" s="66"/>
    </row>
    <row r="27" spans="2:15" x14ac:dyDescent="0.25">
      <c r="B27" s="17" t="s">
        <v>38</v>
      </c>
      <c r="C27" s="44">
        <v>1407</v>
      </c>
      <c r="D27" s="44">
        <v>750</v>
      </c>
      <c r="E27" s="44">
        <v>499</v>
      </c>
      <c r="F27" s="44">
        <v>286</v>
      </c>
      <c r="G27" s="26">
        <f t="shared" si="0"/>
        <v>0.53304904051172708</v>
      </c>
      <c r="H27" s="26">
        <f t="shared" si="2"/>
        <v>0.35465529495380244</v>
      </c>
      <c r="I27" s="26">
        <f t="shared" si="1"/>
        <v>0.20326936744847193</v>
      </c>
      <c r="J27" s="26">
        <f t="shared" si="3"/>
        <v>0.57314629258517036</v>
      </c>
      <c r="L27" s="68"/>
      <c r="M27" s="66"/>
      <c r="N27" s="66"/>
      <c r="O27" s="66"/>
    </row>
    <row r="28" spans="2:15" x14ac:dyDescent="0.25">
      <c r="B28" s="17" t="s">
        <v>43</v>
      </c>
      <c r="C28" s="44">
        <v>165</v>
      </c>
      <c r="D28" s="44">
        <v>139</v>
      </c>
      <c r="E28" s="44">
        <v>138</v>
      </c>
      <c r="F28" s="44">
        <v>95</v>
      </c>
      <c r="G28" s="26">
        <f t="shared" si="0"/>
        <v>0.84242424242424241</v>
      </c>
      <c r="H28" s="26">
        <f t="shared" si="2"/>
        <v>0.83636363636363631</v>
      </c>
      <c r="I28" s="26">
        <f t="shared" si="1"/>
        <v>0.5757575757575758</v>
      </c>
      <c r="J28" s="26">
        <f t="shared" si="3"/>
        <v>0.68840579710144922</v>
      </c>
      <c r="L28" s="68"/>
      <c r="M28" s="66"/>
      <c r="N28" s="66"/>
      <c r="O28" s="66"/>
    </row>
    <row r="29" spans="2:15" x14ac:dyDescent="0.25">
      <c r="B29" s="17" t="s">
        <v>40</v>
      </c>
      <c r="C29" s="44">
        <v>354</v>
      </c>
      <c r="D29" s="44">
        <v>199</v>
      </c>
      <c r="E29" s="44">
        <v>169</v>
      </c>
      <c r="F29" s="44">
        <v>80</v>
      </c>
      <c r="G29" s="26">
        <f t="shared" si="0"/>
        <v>0.56214689265536721</v>
      </c>
      <c r="H29" s="26">
        <f t="shared" si="2"/>
        <v>0.47740112994350281</v>
      </c>
      <c r="I29" s="26">
        <f t="shared" si="1"/>
        <v>0.22598870056497175</v>
      </c>
      <c r="J29" s="26">
        <f t="shared" si="3"/>
        <v>0.47337278106508873</v>
      </c>
      <c r="L29" s="68"/>
      <c r="M29" s="66"/>
      <c r="N29" s="66"/>
      <c r="O29" s="66"/>
    </row>
    <row r="30" spans="2:15" x14ac:dyDescent="0.25">
      <c r="B30" s="17" t="s">
        <v>41</v>
      </c>
      <c r="C30" s="44">
        <v>1314</v>
      </c>
      <c r="D30" s="44">
        <v>418</v>
      </c>
      <c r="E30" s="44">
        <v>278</v>
      </c>
      <c r="F30" s="44">
        <v>127</v>
      </c>
      <c r="G30" s="26">
        <f t="shared" si="0"/>
        <v>0.31811263318112631</v>
      </c>
      <c r="H30" s="26">
        <f t="shared" si="2"/>
        <v>0.21156773211567731</v>
      </c>
      <c r="I30" s="26">
        <f t="shared" si="1"/>
        <v>9.6651445966514454E-2</v>
      </c>
      <c r="J30" s="26">
        <f t="shared" si="3"/>
        <v>0.45683453237410071</v>
      </c>
      <c r="L30" s="68"/>
      <c r="M30" s="66"/>
      <c r="N30" s="66"/>
      <c r="O30" s="66"/>
    </row>
    <row r="31" spans="2:15" x14ac:dyDescent="0.25">
      <c r="B31" s="62" t="s">
        <v>0</v>
      </c>
      <c r="C31" s="44">
        <f>SUM(C5:C30)</f>
        <v>35865</v>
      </c>
      <c r="D31" s="44">
        <f t="shared" ref="D31:F31" si="4">SUM(D5:D30)</f>
        <v>21854</v>
      </c>
      <c r="E31" s="44">
        <f t="shared" si="4"/>
        <v>16136</v>
      </c>
      <c r="F31" s="44">
        <f t="shared" si="4"/>
        <v>10120</v>
      </c>
      <c r="G31" s="26">
        <f t="shared" si="0"/>
        <v>0.60934058274083369</v>
      </c>
      <c r="H31" s="26">
        <f t="shared" si="2"/>
        <v>0.44990938240624562</v>
      </c>
      <c r="I31" s="26">
        <f t="shared" si="1"/>
        <v>0.28216924578279662</v>
      </c>
      <c r="J31" s="26">
        <f t="shared" si="3"/>
        <v>0.62716906296479924</v>
      </c>
      <c r="L31" s="68"/>
    </row>
    <row r="32" spans="2:15" x14ac:dyDescent="0.25">
      <c r="B32" s="10" t="s">
        <v>119</v>
      </c>
    </row>
    <row r="33" spans="2:12" x14ac:dyDescent="0.25">
      <c r="B33" s="10" t="s">
        <v>120</v>
      </c>
    </row>
    <row r="34" spans="2:12" x14ac:dyDescent="0.25">
      <c r="B34" s="10" t="s">
        <v>136</v>
      </c>
    </row>
    <row r="35" spans="2:12" x14ac:dyDescent="0.25">
      <c r="B35" s="10" t="s">
        <v>169</v>
      </c>
    </row>
    <row r="36" spans="2:12" x14ac:dyDescent="0.25">
      <c r="B36" s="10"/>
    </row>
    <row r="37" spans="2:12" x14ac:dyDescent="0.25">
      <c r="B37"/>
      <c r="C37"/>
      <c r="D37"/>
      <c r="E37"/>
      <c r="F37"/>
      <c r="G37"/>
      <c r="H37"/>
      <c r="I37"/>
      <c r="J37"/>
      <c r="K37"/>
      <c r="L37" s="75"/>
    </row>
    <row r="38" spans="2:12" x14ac:dyDescent="0.25">
      <c r="B38"/>
      <c r="C38"/>
      <c r="D38"/>
      <c r="E38"/>
      <c r="F38"/>
      <c r="G38"/>
      <c r="H38"/>
      <c r="I38"/>
      <c r="J38"/>
      <c r="K38"/>
      <c r="L38" s="75"/>
    </row>
    <row r="39" spans="2:12" x14ac:dyDescent="0.25">
      <c r="B39"/>
      <c r="C39"/>
      <c r="D39"/>
      <c r="E39"/>
      <c r="F39"/>
      <c r="G39"/>
      <c r="H39"/>
      <c r="I39"/>
      <c r="J39"/>
      <c r="K39"/>
      <c r="L39" s="75"/>
    </row>
    <row r="40" spans="2:12" x14ac:dyDescent="0.25">
      <c r="B40"/>
      <c r="C40"/>
      <c r="D40"/>
      <c r="E40"/>
      <c r="F40"/>
      <c r="G40"/>
      <c r="H40"/>
      <c r="I40"/>
      <c r="J40"/>
      <c r="K40"/>
      <c r="L40" s="75"/>
    </row>
    <row r="41" spans="2:12" x14ac:dyDescent="0.25">
      <c r="B41"/>
      <c r="C41"/>
      <c r="D41"/>
      <c r="E41"/>
      <c r="F41"/>
      <c r="G41"/>
      <c r="H41"/>
      <c r="I41"/>
      <c r="J41"/>
      <c r="K41"/>
      <c r="L41" s="75"/>
    </row>
    <row r="42" spans="2:12" x14ac:dyDescent="0.25">
      <c r="B42"/>
      <c r="C42"/>
      <c r="D42"/>
      <c r="E42"/>
      <c r="F42"/>
      <c r="G42"/>
      <c r="H42"/>
      <c r="I42"/>
      <c r="J42"/>
      <c r="K42"/>
      <c r="L42" s="75"/>
    </row>
    <row r="43" spans="2:12" x14ac:dyDescent="0.25">
      <c r="B43"/>
      <c r="C43"/>
      <c r="D43"/>
      <c r="E43"/>
      <c r="F43"/>
      <c r="G43"/>
      <c r="H43"/>
      <c r="I43"/>
      <c r="J43"/>
      <c r="K43"/>
      <c r="L43" s="75"/>
    </row>
    <row r="44" spans="2:12" x14ac:dyDescent="0.25">
      <c r="B44"/>
      <c r="C44"/>
      <c r="D44"/>
      <c r="E44"/>
      <c r="F44"/>
      <c r="G44"/>
      <c r="H44"/>
      <c r="I44"/>
      <c r="J44"/>
      <c r="K44"/>
      <c r="L44" s="75"/>
    </row>
    <row r="45" spans="2:12" x14ac:dyDescent="0.25">
      <c r="B45"/>
      <c r="C45"/>
      <c r="D45"/>
      <c r="E45"/>
      <c r="F45"/>
      <c r="G45"/>
      <c r="H45"/>
      <c r="I45"/>
      <c r="J45"/>
      <c r="K45"/>
      <c r="L45" s="75"/>
    </row>
    <row r="46" spans="2:12" x14ac:dyDescent="0.25">
      <c r="B46"/>
      <c r="C46"/>
      <c r="D46"/>
      <c r="E46"/>
      <c r="F46"/>
      <c r="G46"/>
      <c r="H46"/>
      <c r="I46"/>
      <c r="J46"/>
      <c r="K46"/>
      <c r="L46" s="75"/>
    </row>
    <row r="47" spans="2:12" x14ac:dyDescent="0.25">
      <c r="B47"/>
      <c r="C47"/>
      <c r="D47"/>
      <c r="E47"/>
      <c r="F47"/>
      <c r="G47"/>
      <c r="H47"/>
      <c r="I47"/>
      <c r="J47"/>
      <c r="K47"/>
      <c r="L47" s="75"/>
    </row>
    <row r="48" spans="2:12" x14ac:dyDescent="0.25">
      <c r="B48"/>
      <c r="C48"/>
      <c r="D48"/>
      <c r="E48"/>
      <c r="F48"/>
      <c r="G48"/>
      <c r="H48"/>
      <c r="I48"/>
      <c r="J48"/>
      <c r="K48"/>
      <c r="L48" s="75"/>
    </row>
    <row r="49" spans="2:12" x14ac:dyDescent="0.25">
      <c r="B49"/>
      <c r="C49"/>
      <c r="D49"/>
      <c r="E49"/>
      <c r="F49"/>
      <c r="G49"/>
      <c r="H49"/>
      <c r="I49"/>
      <c r="J49"/>
      <c r="K49"/>
      <c r="L49" s="75"/>
    </row>
    <row r="50" spans="2:12" x14ac:dyDescent="0.25">
      <c r="B50"/>
      <c r="C50"/>
      <c r="D50"/>
      <c r="E50"/>
      <c r="F50"/>
      <c r="G50"/>
      <c r="H50"/>
      <c r="I50"/>
      <c r="J50"/>
      <c r="K50"/>
      <c r="L50" s="75"/>
    </row>
    <row r="51" spans="2:12" x14ac:dyDescent="0.25">
      <c r="B51"/>
      <c r="C51"/>
      <c r="D51"/>
      <c r="E51"/>
      <c r="F51"/>
      <c r="G51"/>
      <c r="H51"/>
      <c r="I51"/>
      <c r="J51"/>
      <c r="K51"/>
      <c r="L51" s="75"/>
    </row>
    <row r="52" spans="2:12" x14ac:dyDescent="0.25">
      <c r="B52"/>
      <c r="C52"/>
      <c r="D52"/>
      <c r="E52"/>
      <c r="F52"/>
      <c r="G52"/>
      <c r="H52"/>
      <c r="I52"/>
      <c r="J52"/>
      <c r="K52"/>
      <c r="L52" s="75"/>
    </row>
    <row r="53" spans="2:12" x14ac:dyDescent="0.25">
      <c r="B53"/>
      <c r="C53"/>
      <c r="D53"/>
      <c r="E53"/>
      <c r="F53"/>
      <c r="G53"/>
      <c r="H53"/>
      <c r="I53"/>
      <c r="J53"/>
      <c r="K53"/>
      <c r="L53" s="75"/>
    </row>
    <row r="54" spans="2:12" x14ac:dyDescent="0.25">
      <c r="B54"/>
      <c r="C54"/>
      <c r="D54"/>
      <c r="E54"/>
      <c r="F54"/>
      <c r="G54"/>
      <c r="H54"/>
      <c r="I54"/>
      <c r="J54"/>
      <c r="K54"/>
      <c r="L54" s="75"/>
    </row>
    <row r="55" spans="2:12" x14ac:dyDescent="0.25">
      <c r="B55"/>
      <c r="C55"/>
      <c r="D55"/>
      <c r="E55"/>
      <c r="F55"/>
      <c r="G55"/>
      <c r="H55"/>
      <c r="I55"/>
      <c r="J55"/>
      <c r="K55"/>
      <c r="L55" s="75"/>
    </row>
    <row r="56" spans="2:12" x14ac:dyDescent="0.25">
      <c r="B56"/>
      <c r="C56"/>
      <c r="D56"/>
      <c r="E56"/>
      <c r="F56"/>
      <c r="G56"/>
      <c r="H56"/>
      <c r="I56"/>
      <c r="J56"/>
      <c r="K56"/>
      <c r="L56" s="75"/>
    </row>
    <row r="57" spans="2:12" x14ac:dyDescent="0.25">
      <c r="B57"/>
      <c r="C57"/>
      <c r="D57"/>
      <c r="E57"/>
      <c r="F57"/>
      <c r="G57"/>
      <c r="H57"/>
      <c r="I57"/>
      <c r="J57"/>
      <c r="K57"/>
      <c r="L57" s="75"/>
    </row>
    <row r="58" spans="2:12" x14ac:dyDescent="0.25">
      <c r="B58"/>
      <c r="C58"/>
      <c r="D58"/>
      <c r="E58"/>
      <c r="F58"/>
      <c r="G58"/>
      <c r="H58"/>
      <c r="I58"/>
      <c r="J58"/>
      <c r="K58"/>
      <c r="L58" s="75"/>
    </row>
    <row r="59" spans="2:12" x14ac:dyDescent="0.25">
      <c r="B59"/>
      <c r="C59"/>
      <c r="D59"/>
      <c r="E59"/>
      <c r="F59"/>
      <c r="G59"/>
      <c r="H59"/>
      <c r="I59"/>
      <c r="J59"/>
      <c r="K59"/>
      <c r="L59" s="75"/>
    </row>
    <row r="60" spans="2:12" x14ac:dyDescent="0.25">
      <c r="B60"/>
      <c r="C60"/>
      <c r="D60"/>
      <c r="E60"/>
      <c r="F60"/>
      <c r="G60"/>
      <c r="H60"/>
      <c r="I60"/>
      <c r="J60"/>
      <c r="K60"/>
      <c r="L60" s="75"/>
    </row>
    <row r="61" spans="2:12" x14ac:dyDescent="0.25">
      <c r="B61"/>
      <c r="C61"/>
      <c r="D61"/>
      <c r="E61"/>
      <c r="F61"/>
      <c r="G61"/>
      <c r="H61"/>
      <c r="I61"/>
      <c r="J61"/>
      <c r="K61"/>
      <c r="L61" s="75"/>
    </row>
    <row r="62" spans="2:12" x14ac:dyDescent="0.25">
      <c r="B62"/>
      <c r="C62"/>
      <c r="D62"/>
      <c r="E62"/>
      <c r="F62"/>
      <c r="G62"/>
      <c r="H62"/>
      <c r="I62"/>
      <c r="J62"/>
      <c r="K62"/>
      <c r="L62" s="75"/>
    </row>
    <row r="63" spans="2:12" x14ac:dyDescent="0.25">
      <c r="B63"/>
      <c r="C63"/>
      <c r="D63"/>
      <c r="E63"/>
      <c r="F63"/>
      <c r="G63"/>
      <c r="H63"/>
      <c r="I63"/>
      <c r="J63"/>
      <c r="K63"/>
      <c r="L63" s="75"/>
    </row>
    <row r="64" spans="2:12" x14ac:dyDescent="0.25">
      <c r="B64"/>
      <c r="C64"/>
      <c r="D64"/>
      <c r="E64"/>
      <c r="F64"/>
      <c r="G64"/>
      <c r="H64"/>
      <c r="I64"/>
      <c r="J64"/>
      <c r="K64"/>
      <c r="L64" s="75"/>
    </row>
    <row r="65" spans="2:12" x14ac:dyDescent="0.25">
      <c r="B65"/>
      <c r="C65"/>
      <c r="D65"/>
      <c r="E65"/>
      <c r="F65"/>
      <c r="G65"/>
      <c r="H65"/>
      <c r="I65"/>
      <c r="J65"/>
      <c r="K65"/>
      <c r="L65" s="75"/>
    </row>
    <row r="66" spans="2:12" x14ac:dyDescent="0.25">
      <c r="B66"/>
      <c r="C66"/>
      <c r="D66"/>
      <c r="E66"/>
      <c r="F66"/>
      <c r="G66"/>
      <c r="H66"/>
      <c r="I66"/>
      <c r="J66"/>
      <c r="K66"/>
    </row>
    <row r="67" spans="2:12" x14ac:dyDescent="0.25">
      <c r="D67"/>
      <c r="E67"/>
      <c r="F67"/>
      <c r="G67"/>
      <c r="H67"/>
    </row>
    <row r="68" spans="2:12" x14ac:dyDescent="0.25">
      <c r="D68"/>
      <c r="E68"/>
      <c r="F68"/>
      <c r="G68"/>
      <c r="H68"/>
    </row>
  </sheetData>
  <sheetProtection algorithmName="SHA-512" hashValue="PMxKTNXH9xv+VNu0vjFhFgkk5thfXbeV8I+yVoF+ff8EKh5xztjjkdLpnDrmsVIm9Zhh2447FW8hJkeY2J6low==" saltValue="/Rpz9RxcnMVDbm3XdRD6o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showGridLines="0" zoomScale="85" zoomScaleNormal="85" zoomScalePageLayoutView="70" workbookViewId="0">
      <selection activeCell="B25" sqref="B25"/>
    </sheetView>
  </sheetViews>
  <sheetFormatPr baseColWidth="10" defaultColWidth="10.85546875" defaultRowHeight="15" x14ac:dyDescent="0.25"/>
  <cols>
    <col min="1" max="1" width="10.85546875" style="3"/>
    <col min="2" max="2" width="31.28515625" style="3" customWidth="1"/>
    <col min="3" max="3" width="12.7109375" style="3" customWidth="1"/>
    <col min="4" max="5" width="17.28515625" style="3" bestFit="1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6" x14ac:dyDescent="0.25">
      <c r="B2" s="9" t="s">
        <v>125</v>
      </c>
    </row>
    <row r="4" spans="2:6" x14ac:dyDescent="0.25">
      <c r="B4" s="83" t="s">
        <v>157</v>
      </c>
      <c r="C4" s="84" t="s">
        <v>12</v>
      </c>
      <c r="D4" s="84" t="s">
        <v>13</v>
      </c>
      <c r="E4" s="84"/>
      <c r="F4" s="84" t="s">
        <v>0</v>
      </c>
    </row>
    <row r="5" spans="2:6" ht="17.25" x14ac:dyDescent="0.25">
      <c r="B5" s="83"/>
      <c r="C5" s="84"/>
      <c r="D5" s="15" t="s">
        <v>65</v>
      </c>
      <c r="E5" s="15" t="s">
        <v>66</v>
      </c>
      <c r="F5" s="84"/>
    </row>
    <row r="6" spans="2:6" x14ac:dyDescent="0.25">
      <c r="B6" s="25" t="s">
        <v>8</v>
      </c>
      <c r="C6" s="46">
        <v>12383</v>
      </c>
      <c r="D6" s="46">
        <v>3288.0000000000009</v>
      </c>
      <c r="E6" s="46">
        <v>20194</v>
      </c>
      <c r="F6" s="46">
        <f>SUM(C6:E6)</f>
        <v>35865</v>
      </c>
    </row>
    <row r="7" spans="2:6" x14ac:dyDescent="0.25">
      <c r="B7" s="25" t="s">
        <v>9</v>
      </c>
      <c r="C7" s="46">
        <v>9294</v>
      </c>
      <c r="D7" s="46">
        <v>2315.9999999999982</v>
      </c>
      <c r="E7" s="46">
        <v>10244.000000000013</v>
      </c>
      <c r="F7" s="46">
        <f t="shared" ref="F7:F9" si="0">SUM(C7:E7)</f>
        <v>21854.000000000011</v>
      </c>
    </row>
    <row r="8" spans="2:6" x14ac:dyDescent="0.25">
      <c r="B8" s="25" t="s">
        <v>123</v>
      </c>
      <c r="C8" s="46">
        <v>8009</v>
      </c>
      <c r="D8" s="46">
        <v>1701.0000000000007</v>
      </c>
      <c r="E8" s="46">
        <v>6425.9999999999927</v>
      </c>
      <c r="F8" s="46">
        <f t="shared" si="0"/>
        <v>16135.999999999993</v>
      </c>
    </row>
    <row r="9" spans="2:6" x14ac:dyDescent="0.25">
      <c r="B9" s="25" t="s">
        <v>10</v>
      </c>
      <c r="C9" s="46">
        <v>5030</v>
      </c>
      <c r="D9" s="46">
        <v>1136</v>
      </c>
      <c r="E9" s="46">
        <v>3954</v>
      </c>
      <c r="F9" s="46">
        <f t="shared" si="0"/>
        <v>10120</v>
      </c>
    </row>
    <row r="10" spans="2:6" x14ac:dyDescent="0.25">
      <c r="B10" s="25" t="s">
        <v>53</v>
      </c>
      <c r="C10" s="24">
        <f>C7/C6</f>
        <v>0.75054510215618186</v>
      </c>
      <c r="D10" s="24">
        <f>D7/D6</f>
        <v>0.70437956204379493</v>
      </c>
      <c r="E10" s="24">
        <f>E7/E6</f>
        <v>0.50727938991779797</v>
      </c>
      <c r="F10" s="24">
        <f>F7/F6</f>
        <v>0.60934058274083402</v>
      </c>
    </row>
    <row r="11" spans="2:6" x14ac:dyDescent="0.25">
      <c r="B11" s="25" t="s">
        <v>124</v>
      </c>
      <c r="C11" s="24">
        <f>C8/C6</f>
        <v>0.64677380279415331</v>
      </c>
      <c r="D11" s="24">
        <f>D8/D6</f>
        <v>0.51733576642335777</v>
      </c>
      <c r="E11" s="24">
        <f>E8/E6</f>
        <v>0.31821333069228447</v>
      </c>
      <c r="F11" s="24">
        <f>F8/F6</f>
        <v>0.44990938240624545</v>
      </c>
    </row>
    <row r="12" spans="2:6" x14ac:dyDescent="0.25">
      <c r="B12" s="25" t="s">
        <v>54</v>
      </c>
      <c r="C12" s="24">
        <f>C9/C6</f>
        <v>0.40620205119922476</v>
      </c>
      <c r="D12" s="24">
        <f>D9/D6</f>
        <v>0.34549878345498775</v>
      </c>
      <c r="E12" s="24">
        <f>E9/E6</f>
        <v>0.1958007328909577</v>
      </c>
      <c r="F12" s="24">
        <f>F9/F6</f>
        <v>0.28216924578279662</v>
      </c>
    </row>
    <row r="13" spans="2:6" ht="57.75" customHeight="1" x14ac:dyDescent="0.25">
      <c r="B13" s="85" t="s">
        <v>63</v>
      </c>
      <c r="C13" s="85"/>
      <c r="D13" s="85"/>
      <c r="E13" s="85"/>
      <c r="F13" s="85"/>
    </row>
    <row r="14" spans="2:6" ht="39.75" customHeight="1" x14ac:dyDescent="0.25">
      <c r="B14" s="82" t="s">
        <v>64</v>
      </c>
      <c r="C14" s="82"/>
      <c r="D14" s="82"/>
      <c r="E14" s="82"/>
      <c r="F14" s="82"/>
    </row>
    <row r="15" spans="2:6" x14ac:dyDescent="0.25">
      <c r="B15" s="12" t="s">
        <v>169</v>
      </c>
    </row>
    <row r="16" spans="2:6" x14ac:dyDescent="0.25">
      <c r="B16" s="10"/>
    </row>
    <row r="17" spans="2:15" x14ac:dyDescent="0.25">
      <c r="B17" s="10"/>
    </row>
    <row r="18" spans="2:15" x14ac:dyDescent="0.25">
      <c r="B18"/>
      <c r="C18"/>
      <c r="D18"/>
      <c r="E18"/>
    </row>
    <row r="19" spans="2:15" x14ac:dyDescent="0.25">
      <c r="B19"/>
      <c r="C19"/>
      <c r="D19"/>
      <c r="E19"/>
      <c r="F19"/>
    </row>
    <row r="20" spans="2:15" x14ac:dyDescent="0.25">
      <c r="B20"/>
      <c r="C20"/>
      <c r="D20"/>
      <c r="E20"/>
      <c r="F20"/>
    </row>
    <row r="21" spans="2:15" x14ac:dyDescent="0.25">
      <c r="B21"/>
      <c r="C21"/>
      <c r="D21"/>
      <c r="E21"/>
      <c r="F21"/>
      <c r="G21"/>
      <c r="H21"/>
      <c r="I21"/>
      <c r="J21"/>
      <c r="K21"/>
    </row>
    <row r="22" spans="2:15" x14ac:dyDescent="0.25">
      <c r="B22"/>
      <c r="C22"/>
      <c r="D22"/>
      <c r="E22"/>
      <c r="F22"/>
      <c r="G22"/>
      <c r="H22"/>
      <c r="I22"/>
      <c r="J22"/>
      <c r="K22"/>
    </row>
    <row r="23" spans="2:15" ht="15.7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2:15" x14ac:dyDescent="0.25">
      <c r="B32"/>
      <c r="C32"/>
      <c r="D32"/>
      <c r="E32"/>
      <c r="F32"/>
    </row>
    <row r="33" spans="2:6" x14ac:dyDescent="0.25">
      <c r="B33"/>
      <c r="C33"/>
      <c r="D33"/>
      <c r="E33"/>
      <c r="F33"/>
    </row>
    <row r="34" spans="2:6" x14ac:dyDescent="0.25">
      <c r="B34"/>
      <c r="C34"/>
      <c r="D34"/>
      <c r="E34"/>
      <c r="F34"/>
    </row>
    <row r="35" spans="2:6" x14ac:dyDescent="0.25">
      <c r="B35"/>
      <c r="C35"/>
      <c r="D35"/>
      <c r="E35"/>
      <c r="F35"/>
    </row>
    <row r="36" spans="2:6" x14ac:dyDescent="0.25">
      <c r="B36"/>
      <c r="C36"/>
      <c r="D36"/>
      <c r="E36"/>
      <c r="F36"/>
    </row>
    <row r="37" spans="2:6" x14ac:dyDescent="0.25">
      <c r="B37"/>
      <c r="C37"/>
      <c r="D37"/>
      <c r="E37"/>
      <c r="F37"/>
    </row>
    <row r="38" spans="2:6" x14ac:dyDescent="0.25">
      <c r="B38"/>
      <c r="C38"/>
      <c r="D38"/>
      <c r="E38"/>
      <c r="F38"/>
    </row>
  </sheetData>
  <sheetProtection algorithmName="SHA-512" hashValue="7M9gLjaASbmORA5odUba6thrwLFuCkqYbhgQdXlb755Dl3X5j1l3DCwH3EdLcD+pSHMjoJd6NrFSDLLA1WbTkA==" saltValue="fy2Ajhh+l7FXrQqeHdRULA==" spinCount="100000" sheet="1" objects="1" scenarios="1"/>
  <mergeCells count="6">
    <mergeCell ref="B14:F14"/>
    <mergeCell ref="B4:B5"/>
    <mergeCell ref="C4:C5"/>
    <mergeCell ref="D4:E4"/>
    <mergeCell ref="F4:F5"/>
    <mergeCell ref="B13:F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7"/>
  <sheetViews>
    <sheetView showGridLines="0" zoomScale="85" zoomScaleNormal="85" zoomScalePageLayoutView="70" workbookViewId="0">
      <selection activeCell="B16" sqref="B16"/>
    </sheetView>
  </sheetViews>
  <sheetFormatPr baseColWidth="10" defaultColWidth="10.85546875" defaultRowHeight="15" x14ac:dyDescent="0.25"/>
  <cols>
    <col min="1" max="1" width="10.85546875" style="3"/>
    <col min="2" max="2" width="31.28515625" style="3" customWidth="1"/>
    <col min="3" max="3" width="15.42578125" style="3" bestFit="1" customWidth="1"/>
    <col min="4" max="4" width="15.42578125" style="3" customWidth="1"/>
    <col min="5" max="5" width="14.140625" style="3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6" x14ac:dyDescent="0.25">
      <c r="B2" s="9" t="s">
        <v>126</v>
      </c>
    </row>
    <row r="4" spans="2:6" x14ac:dyDescent="0.25">
      <c r="B4" s="83" t="s">
        <v>157</v>
      </c>
      <c r="C4" s="83" t="s">
        <v>4</v>
      </c>
      <c r="D4" s="83"/>
      <c r="E4" s="83"/>
      <c r="F4" s="83" t="s">
        <v>0</v>
      </c>
    </row>
    <row r="5" spans="2:6" x14ac:dyDescent="0.25">
      <c r="B5" s="83"/>
      <c r="C5" s="14" t="s">
        <v>5</v>
      </c>
      <c r="D5" s="14" t="s">
        <v>6</v>
      </c>
      <c r="E5" s="14" t="s">
        <v>7</v>
      </c>
      <c r="F5" s="83"/>
    </row>
    <row r="6" spans="2:6" x14ac:dyDescent="0.25">
      <c r="B6" s="17" t="s">
        <v>8</v>
      </c>
      <c r="C6" s="45">
        <v>10584</v>
      </c>
      <c r="D6" s="45">
        <v>6006</v>
      </c>
      <c r="E6" s="45">
        <v>4416</v>
      </c>
      <c r="F6" s="45">
        <f>SUM(C6:E6)</f>
        <v>21006</v>
      </c>
    </row>
    <row r="7" spans="2:6" x14ac:dyDescent="0.25">
      <c r="B7" s="17" t="s">
        <v>9</v>
      </c>
      <c r="C7" s="45">
        <v>7480</v>
      </c>
      <c r="D7" s="45">
        <v>2630</v>
      </c>
      <c r="E7" s="45">
        <v>1847</v>
      </c>
      <c r="F7" s="45">
        <f t="shared" ref="F7:F9" si="0">SUM(C7:E7)</f>
        <v>11957</v>
      </c>
    </row>
    <row r="8" spans="2:6" x14ac:dyDescent="0.25">
      <c r="B8" s="25" t="s">
        <v>123</v>
      </c>
      <c r="C8" s="46">
        <v>6245</v>
      </c>
      <c r="D8" s="46">
        <v>1603</v>
      </c>
      <c r="E8" s="46">
        <v>1116</v>
      </c>
      <c r="F8" s="45">
        <f t="shared" si="0"/>
        <v>8964</v>
      </c>
    </row>
    <row r="9" spans="2:6" x14ac:dyDescent="0.25">
      <c r="B9" s="17" t="s">
        <v>10</v>
      </c>
      <c r="C9" s="45">
        <v>3715</v>
      </c>
      <c r="D9" s="45">
        <v>1000</v>
      </c>
      <c r="E9" s="45">
        <v>748</v>
      </c>
      <c r="F9" s="45">
        <f t="shared" si="0"/>
        <v>5463</v>
      </c>
    </row>
    <row r="10" spans="2:6" x14ac:dyDescent="0.25">
      <c r="B10" s="17" t="s">
        <v>11</v>
      </c>
      <c r="C10" s="23">
        <f>C7/C6</f>
        <v>0.7067271352985639</v>
      </c>
      <c r="D10" s="23">
        <f>D7/D6</f>
        <v>0.43789543789543789</v>
      </c>
      <c r="E10" s="23">
        <f>E7/E6</f>
        <v>0.41825181159420288</v>
      </c>
      <c r="F10" s="23">
        <f>F7/F6</f>
        <v>0.56921831857564509</v>
      </c>
    </row>
    <row r="11" spans="2:6" x14ac:dyDescent="0.25">
      <c r="B11" s="25" t="s">
        <v>124</v>
      </c>
      <c r="C11" s="24">
        <f>C8/C6</f>
        <v>0.59004157218442932</v>
      </c>
      <c r="D11" s="24">
        <f>D8/D6</f>
        <v>0.26689976689976691</v>
      </c>
      <c r="E11" s="24">
        <f>E8/E6</f>
        <v>0.25271739130434784</v>
      </c>
      <c r="F11" s="24">
        <f>F8/F6</f>
        <v>0.42673521850899743</v>
      </c>
    </row>
    <row r="12" spans="2:6" x14ac:dyDescent="0.25">
      <c r="B12" s="17" t="s">
        <v>44</v>
      </c>
      <c r="C12" s="23">
        <f>C9/C6</f>
        <v>0.35100151171579741</v>
      </c>
      <c r="D12" s="23">
        <f>D9/D6</f>
        <v>0.1665001665001665</v>
      </c>
      <c r="E12" s="23">
        <f>E9/E6</f>
        <v>0.1693840579710145</v>
      </c>
      <c r="F12" s="23">
        <f>F9/F6</f>
        <v>0.26006855184233074</v>
      </c>
    </row>
    <row r="13" spans="2:6" x14ac:dyDescent="0.25">
      <c r="B13" s="12" t="s">
        <v>169</v>
      </c>
    </row>
    <row r="14" spans="2:6" x14ac:dyDescent="0.25">
      <c r="B14" s="10"/>
    </row>
    <row r="15" spans="2:6" x14ac:dyDescent="0.25">
      <c r="B15" s="10"/>
      <c r="C15" s="74"/>
      <c r="D15" s="74"/>
      <c r="E15" s="74"/>
    </row>
    <row r="16" spans="2:6" x14ac:dyDescent="0.25">
      <c r="B16" s="66"/>
      <c r="C16" s="66"/>
      <c r="D16" s="66"/>
      <c r="E16" s="66"/>
    </row>
    <row r="17" spans="2:19" x14ac:dyDescent="0.25">
      <c r="B17" s="66"/>
      <c r="C17" s="66"/>
      <c r="D17" s="66"/>
      <c r="E17" s="66"/>
    </row>
    <row r="18" spans="2:19" x14ac:dyDescent="0.25">
      <c r="B18"/>
      <c r="C18"/>
      <c r="D18"/>
      <c r="E18"/>
    </row>
    <row r="19" spans="2:19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2:19" x14ac:dyDescent="0.25">
      <c r="B20"/>
      <c r="C20"/>
      <c r="D20"/>
      <c r="E20"/>
      <c r="F20" s="8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2:19" x14ac:dyDescent="0.25">
      <c r="B21"/>
      <c r="C21"/>
      <c r="D21"/>
      <c r="E21"/>
      <c r="F21" s="80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x14ac:dyDescent="0.25">
      <c r="B22"/>
      <c r="C22"/>
      <c r="D22"/>
      <c r="E22"/>
      <c r="F22" s="80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2:19" x14ac:dyDescent="0.25">
      <c r="B23"/>
      <c r="C23"/>
      <c r="D23"/>
      <c r="E23"/>
      <c r="F23" s="80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x14ac:dyDescent="0.25">
      <c r="B24"/>
      <c r="C24"/>
      <c r="D24"/>
      <c r="E24"/>
      <c r="F24" s="80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x14ac:dyDescent="0.25">
      <c r="B25"/>
      <c r="C25"/>
      <c r="D25"/>
      <c r="E25"/>
      <c r="F25" s="80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x14ac:dyDescent="0.25">
      <c r="B26"/>
      <c r="C26"/>
      <c r="D26"/>
      <c r="E26"/>
      <c r="F26" s="80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x14ac:dyDescent="0.25">
      <c r="B27"/>
      <c r="C27"/>
      <c r="D27"/>
      <c r="E27"/>
      <c r="F27" s="80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 s="80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19" x14ac:dyDescent="0.25">
      <c r="B29"/>
      <c r="C29"/>
      <c r="D29"/>
      <c r="E29"/>
      <c r="F29" s="80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6:19" x14ac:dyDescent="0.25"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6:19" x14ac:dyDescent="0.25"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6:19" x14ac:dyDescent="0.25"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6:19" x14ac:dyDescent="0.25"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6:19" x14ac:dyDescent="0.25"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6:19" x14ac:dyDescent="0.25"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6:19" x14ac:dyDescent="0.25"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6:19" x14ac:dyDescent="0.25"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6:19" x14ac:dyDescent="0.25"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6:19" x14ac:dyDescent="0.25"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6:19" x14ac:dyDescent="0.25"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6:19" x14ac:dyDescent="0.25"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6:19" x14ac:dyDescent="0.25"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6:19" x14ac:dyDescent="0.25"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6:19" x14ac:dyDescent="0.25"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6:19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6:19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6:19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6:19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</sheetData>
  <sheetProtection algorithmName="SHA-512" hashValue="a1fBksWVJW1isygSQwFaJJn0DASZ1kqnHDt81l90n1dbuGFmFaXfZbRtwucupnOhBPHtnxdxacIKLhqGolHIqA==" saltValue="mo/WTcn34YOzCHHSBGgCSA==" spinCount="100000" sheet="1" objects="1" scenarios="1"/>
  <mergeCells count="3">
    <mergeCell ref="B4:B5"/>
    <mergeCell ref="C4:E4"/>
    <mergeCell ref="F4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showGridLines="0" zoomScale="85" zoomScaleNormal="85" zoomScalePageLayoutView="70" workbookViewId="0">
      <selection activeCell="A40" sqref="A40"/>
    </sheetView>
  </sheetViews>
  <sheetFormatPr baseColWidth="10" defaultColWidth="10.85546875" defaultRowHeight="15" x14ac:dyDescent="0.25"/>
  <cols>
    <col min="1" max="1" width="8.7109375" style="4" customWidth="1"/>
    <col min="2" max="2" width="6.7109375" style="4" customWidth="1"/>
    <col min="3" max="3" width="14.42578125" style="4" customWidth="1"/>
    <col min="4" max="4" width="26.42578125" style="4" bestFit="1" customWidth="1"/>
    <col min="5" max="5" width="15.42578125" style="4" customWidth="1"/>
    <col min="6" max="6" width="14.28515625" style="4" customWidth="1"/>
    <col min="7" max="8" width="12.7109375" style="4" customWidth="1"/>
    <col min="9" max="9" width="16.85546875" style="4" customWidth="1"/>
    <col min="10" max="10" width="7.5703125" style="4" customWidth="1"/>
    <col min="11" max="11" width="11.85546875" style="4" bestFit="1" customWidth="1"/>
    <col min="12" max="12" width="10.85546875" style="4"/>
    <col min="13" max="13" width="21" style="4" bestFit="1" customWidth="1"/>
    <col min="14" max="14" width="15.42578125" style="4" customWidth="1"/>
    <col min="15" max="16384" width="10.85546875" style="4"/>
  </cols>
  <sheetData>
    <row r="2" spans="2:19" x14ac:dyDescent="0.25">
      <c r="B2" s="9" t="s">
        <v>127</v>
      </c>
    </row>
    <row r="3" spans="2:19" x14ac:dyDescent="0.25">
      <c r="B3" s="6"/>
    </row>
    <row r="4" spans="2:19" ht="48" thickBot="1" x14ac:dyDescent="0.3">
      <c r="B4" s="87" t="s">
        <v>52</v>
      </c>
      <c r="C4" s="87"/>
      <c r="D4" s="37" t="s">
        <v>156</v>
      </c>
      <c r="E4" s="37" t="s">
        <v>78</v>
      </c>
      <c r="F4" s="37" t="s">
        <v>67</v>
      </c>
      <c r="G4" s="38" t="s">
        <v>68</v>
      </c>
      <c r="H4" s="38" t="s">
        <v>69</v>
      </c>
      <c r="I4" s="39" t="s">
        <v>70</v>
      </c>
      <c r="M4" s="79"/>
      <c r="N4" s="79"/>
      <c r="O4" s="79"/>
      <c r="P4" s="79"/>
      <c r="Q4" s="79"/>
      <c r="R4" s="79"/>
      <c r="S4" s="79"/>
    </row>
    <row r="5" spans="2:19" ht="15" customHeight="1" x14ac:dyDescent="0.25">
      <c r="B5" s="90" t="s">
        <v>71</v>
      </c>
      <c r="C5" s="88" t="s">
        <v>72</v>
      </c>
      <c r="D5" s="21" t="s">
        <v>110</v>
      </c>
      <c r="E5" s="47">
        <v>2515</v>
      </c>
      <c r="F5" s="22">
        <v>0.73924453280318092</v>
      </c>
      <c r="G5" s="22">
        <v>0.73540735745481201</v>
      </c>
      <c r="H5" s="22">
        <v>0.74308170815154984</v>
      </c>
      <c r="I5" s="49">
        <v>2515</v>
      </c>
      <c r="M5"/>
      <c r="N5"/>
      <c r="O5"/>
      <c r="P5"/>
      <c r="Q5"/>
      <c r="R5"/>
      <c r="S5"/>
    </row>
    <row r="6" spans="2:19" x14ac:dyDescent="0.25">
      <c r="B6" s="91"/>
      <c r="C6" s="89"/>
      <c r="D6" s="17" t="s">
        <v>111</v>
      </c>
      <c r="E6" s="44">
        <v>2948</v>
      </c>
      <c r="F6" s="18">
        <v>0.76716417910447765</v>
      </c>
      <c r="G6" s="18">
        <v>0.76359780131140409</v>
      </c>
      <c r="H6" s="18">
        <v>0.77073055689755121</v>
      </c>
      <c r="I6" s="50">
        <v>2948</v>
      </c>
      <c r="M6"/>
      <c r="N6"/>
      <c r="O6"/>
      <c r="P6"/>
      <c r="Q6"/>
      <c r="R6"/>
      <c r="S6"/>
    </row>
    <row r="7" spans="2:19" x14ac:dyDescent="0.25">
      <c r="B7" s="91"/>
      <c r="C7" s="89"/>
      <c r="D7" s="17" t="s">
        <v>112</v>
      </c>
      <c r="E7" s="44">
        <v>4479</v>
      </c>
      <c r="F7" s="18">
        <v>0.79977673587854436</v>
      </c>
      <c r="G7" s="18">
        <v>0.79674675734913114</v>
      </c>
      <c r="H7" s="18">
        <v>0.80280671440795759</v>
      </c>
      <c r="I7" s="50">
        <v>4479</v>
      </c>
      <c r="M7"/>
      <c r="N7"/>
      <c r="O7"/>
      <c r="P7"/>
      <c r="Q7"/>
      <c r="R7"/>
      <c r="S7"/>
    </row>
    <row r="8" spans="2:19" x14ac:dyDescent="0.25">
      <c r="B8" s="91"/>
      <c r="C8" s="89"/>
      <c r="D8" s="17" t="s">
        <v>113</v>
      </c>
      <c r="E8" s="44">
        <v>154</v>
      </c>
      <c r="F8" s="18">
        <v>0.77896103896103897</v>
      </c>
      <c r="G8" s="18">
        <v>0.76339357075554715</v>
      </c>
      <c r="H8" s="18">
        <v>0.79452850716653078</v>
      </c>
      <c r="I8" s="50">
        <v>154</v>
      </c>
      <c r="M8"/>
      <c r="N8"/>
      <c r="O8"/>
      <c r="P8"/>
      <c r="Q8"/>
      <c r="R8"/>
      <c r="S8"/>
    </row>
    <row r="9" spans="2:19" x14ac:dyDescent="0.25">
      <c r="B9" s="91"/>
      <c r="C9" s="89"/>
      <c r="D9" s="17" t="s">
        <v>114</v>
      </c>
      <c r="E9" s="44">
        <v>24</v>
      </c>
      <c r="F9" s="18">
        <v>0.75666666666666671</v>
      </c>
      <c r="G9" s="18">
        <v>0.72077881461438942</v>
      </c>
      <c r="H9" s="18">
        <v>0.792554518718944</v>
      </c>
      <c r="I9" s="50">
        <v>24</v>
      </c>
      <c r="M9"/>
      <c r="N9"/>
      <c r="O9"/>
      <c r="P9"/>
      <c r="Q9"/>
      <c r="R9"/>
      <c r="S9"/>
    </row>
    <row r="10" spans="2:19" x14ac:dyDescent="0.25">
      <c r="B10" s="91"/>
      <c r="C10" s="89" t="s">
        <v>87</v>
      </c>
      <c r="D10" s="17" t="s">
        <v>110</v>
      </c>
      <c r="E10" s="44">
        <v>2651</v>
      </c>
      <c r="F10" s="18">
        <v>0.74694832138815537</v>
      </c>
      <c r="G10" s="18">
        <v>0.74334890068469273</v>
      </c>
      <c r="H10" s="18">
        <v>0.75054774209161801</v>
      </c>
      <c r="I10" s="50">
        <v>2651</v>
      </c>
      <c r="M10"/>
      <c r="N10"/>
      <c r="O10"/>
      <c r="P10"/>
      <c r="Q10"/>
      <c r="R10"/>
      <c r="S10"/>
    </row>
    <row r="11" spans="2:19" x14ac:dyDescent="0.25">
      <c r="B11" s="91"/>
      <c r="C11" s="89"/>
      <c r="D11" s="17" t="s">
        <v>111</v>
      </c>
      <c r="E11" s="44">
        <v>3472</v>
      </c>
      <c r="F11" s="18">
        <v>0.77054147465437783</v>
      </c>
      <c r="G11" s="18">
        <v>0.76734371057568218</v>
      </c>
      <c r="H11" s="18">
        <v>0.77373923873307349</v>
      </c>
      <c r="I11" s="50">
        <v>3472</v>
      </c>
      <c r="M11"/>
      <c r="N11"/>
      <c r="O11"/>
      <c r="P11"/>
      <c r="Q11"/>
      <c r="R11"/>
      <c r="S11"/>
    </row>
    <row r="12" spans="2:19" x14ac:dyDescent="0.25">
      <c r="B12" s="91"/>
      <c r="C12" s="89"/>
      <c r="D12" s="17" t="s">
        <v>112</v>
      </c>
      <c r="E12" s="44">
        <v>7598</v>
      </c>
      <c r="F12" s="18">
        <v>0.8060384311660963</v>
      </c>
      <c r="G12" s="18">
        <v>0.80380826920061077</v>
      </c>
      <c r="H12" s="18">
        <v>0.80826859313158184</v>
      </c>
      <c r="I12" s="50">
        <v>7598</v>
      </c>
      <c r="M12"/>
      <c r="N12"/>
      <c r="O12"/>
      <c r="P12"/>
      <c r="Q12"/>
      <c r="R12"/>
      <c r="S12"/>
    </row>
    <row r="13" spans="2:19" x14ac:dyDescent="0.25">
      <c r="B13" s="91"/>
      <c r="C13" s="89"/>
      <c r="D13" s="17" t="s">
        <v>113</v>
      </c>
      <c r="E13" s="44">
        <v>194</v>
      </c>
      <c r="F13" s="18">
        <v>0.79072164948453605</v>
      </c>
      <c r="G13" s="18">
        <v>0.7771343922424141</v>
      </c>
      <c r="H13" s="18">
        <v>0.804308906726658</v>
      </c>
      <c r="I13" s="50">
        <v>194</v>
      </c>
      <c r="M13"/>
      <c r="N13"/>
      <c r="O13"/>
      <c r="P13"/>
      <c r="Q13"/>
      <c r="R13"/>
      <c r="S13"/>
    </row>
    <row r="14" spans="2:19" x14ac:dyDescent="0.25">
      <c r="B14" s="91"/>
      <c r="C14" s="89"/>
      <c r="D14" s="17" t="s">
        <v>114</v>
      </c>
      <c r="E14" s="44">
        <v>9</v>
      </c>
      <c r="F14" s="18">
        <v>0.77333333333333332</v>
      </c>
      <c r="G14" s="18">
        <v>0.67732672527567694</v>
      </c>
      <c r="H14" s="18">
        <v>0.86933994139098969</v>
      </c>
      <c r="I14" s="50">
        <v>9</v>
      </c>
      <c r="M14"/>
      <c r="N14"/>
      <c r="O14"/>
      <c r="P14"/>
      <c r="Q14"/>
      <c r="R14"/>
      <c r="S14"/>
    </row>
    <row r="15" spans="2:19" ht="15" customHeight="1" x14ac:dyDescent="0.25">
      <c r="B15" s="89" t="s">
        <v>86</v>
      </c>
      <c r="C15" s="89"/>
      <c r="D15" s="17" t="s">
        <v>110</v>
      </c>
      <c r="E15" s="44">
        <v>32477</v>
      </c>
      <c r="F15" s="18">
        <v>0.51410742885302452</v>
      </c>
      <c r="G15" s="18">
        <v>0.5125455379101459</v>
      </c>
      <c r="H15" s="18">
        <v>0.51566931979590314</v>
      </c>
      <c r="I15" s="50">
        <v>10005</v>
      </c>
      <c r="M15"/>
      <c r="N15"/>
      <c r="O15"/>
      <c r="P15"/>
      <c r="Q15"/>
      <c r="R15"/>
      <c r="S15"/>
    </row>
    <row r="16" spans="2:19" x14ac:dyDescent="0.25">
      <c r="B16" s="89"/>
      <c r="C16" s="89"/>
      <c r="D16" s="17" t="s">
        <v>111</v>
      </c>
      <c r="E16" s="44">
        <v>67719</v>
      </c>
      <c r="F16" s="18">
        <v>0.54436403995560489</v>
      </c>
      <c r="G16" s="18">
        <v>0.54320998549384214</v>
      </c>
      <c r="H16" s="18">
        <v>0.54551809441736765</v>
      </c>
      <c r="I16" s="50">
        <v>27402</v>
      </c>
      <c r="M16"/>
      <c r="N16"/>
      <c r="O16"/>
      <c r="P16"/>
      <c r="Q16"/>
      <c r="R16"/>
      <c r="S16"/>
    </row>
    <row r="17" spans="2:19" x14ac:dyDescent="0.25">
      <c r="B17" s="89"/>
      <c r="C17" s="89"/>
      <c r="D17" s="17" t="s">
        <v>112</v>
      </c>
      <c r="E17" s="44">
        <v>66557</v>
      </c>
      <c r="F17" s="18">
        <v>0.58604369808595158</v>
      </c>
      <c r="G17" s="18">
        <v>0.58480892863040423</v>
      </c>
      <c r="H17" s="18">
        <v>0.58727846754149893</v>
      </c>
      <c r="I17" s="50">
        <v>34029</v>
      </c>
      <c r="M17"/>
      <c r="N17"/>
      <c r="O17"/>
      <c r="P17"/>
      <c r="Q17"/>
      <c r="R17"/>
      <c r="S17"/>
    </row>
    <row r="18" spans="2:19" x14ac:dyDescent="0.25">
      <c r="B18" s="89"/>
      <c r="C18" s="89"/>
      <c r="D18" s="17" t="s">
        <v>113</v>
      </c>
      <c r="E18" s="44">
        <v>2564</v>
      </c>
      <c r="F18" s="18">
        <v>0.58899570144587732</v>
      </c>
      <c r="G18" s="18">
        <v>0.58299114865851243</v>
      </c>
      <c r="H18" s="18">
        <v>0.59500025423324221</v>
      </c>
      <c r="I18" s="50">
        <v>1338</v>
      </c>
      <c r="M18"/>
      <c r="N18"/>
      <c r="O18"/>
      <c r="P18"/>
      <c r="Q18"/>
      <c r="R18"/>
      <c r="S18"/>
    </row>
    <row r="19" spans="2:19" ht="15.75" thickBot="1" x14ac:dyDescent="0.3">
      <c r="B19" s="87"/>
      <c r="C19" s="87"/>
      <c r="D19" s="19" t="s">
        <v>114</v>
      </c>
      <c r="E19" s="48">
        <v>1195</v>
      </c>
      <c r="F19" s="20">
        <v>0.600836820083682</v>
      </c>
      <c r="G19" s="20">
        <v>0.59216734692240658</v>
      </c>
      <c r="H19" s="20">
        <v>0.60950629324495742</v>
      </c>
      <c r="I19" s="51">
        <v>661</v>
      </c>
      <c r="M19"/>
      <c r="N19"/>
      <c r="O19"/>
      <c r="P19"/>
      <c r="Q19"/>
      <c r="R19"/>
      <c r="S19"/>
    </row>
    <row r="20" spans="2:19" x14ac:dyDescent="0.25">
      <c r="B20" s="88" t="s">
        <v>0</v>
      </c>
      <c r="C20" s="88"/>
      <c r="D20" s="21" t="s">
        <v>110</v>
      </c>
      <c r="E20" s="47">
        <f>+E5+E10+E15</f>
        <v>37643</v>
      </c>
      <c r="F20" s="22">
        <v>0.54555455173513867</v>
      </c>
      <c r="G20" s="22">
        <v>0.54394822820965838</v>
      </c>
      <c r="H20" s="22">
        <v>0.54716087526061896</v>
      </c>
      <c r="I20" s="49">
        <f>+I5+I10+I15</f>
        <v>15171</v>
      </c>
      <c r="M20"/>
      <c r="N20"/>
      <c r="O20"/>
      <c r="P20"/>
      <c r="Q20"/>
      <c r="R20"/>
      <c r="S20"/>
    </row>
    <row r="21" spans="2:19" x14ac:dyDescent="0.25">
      <c r="B21" s="89"/>
      <c r="C21" s="89"/>
      <c r="D21" s="17" t="s">
        <v>111</v>
      </c>
      <c r="E21" s="44">
        <f t="shared" ref="E21:E24" si="0">+E6+E11+E16</f>
        <v>74139</v>
      </c>
      <c r="F21" s="18">
        <v>0.56385323332657167</v>
      </c>
      <c r="G21" s="18">
        <v>0.56268661887414273</v>
      </c>
      <c r="H21" s="18">
        <v>0.56501984777900061</v>
      </c>
      <c r="I21" s="50">
        <f t="shared" ref="I21:I24" si="1">+I6+I11+I16</f>
        <v>33822</v>
      </c>
      <c r="M21"/>
      <c r="N21"/>
      <c r="O21"/>
      <c r="P21"/>
      <c r="Q21"/>
      <c r="R21"/>
      <c r="S21"/>
    </row>
    <row r="22" spans="2:19" x14ac:dyDescent="0.25">
      <c r="B22" s="89"/>
      <c r="C22" s="89"/>
      <c r="D22" s="17" t="s">
        <v>112</v>
      </c>
      <c r="E22" s="44">
        <f t="shared" si="0"/>
        <v>78634</v>
      </c>
      <c r="F22" s="18">
        <v>0.61951790966854692</v>
      </c>
      <c r="G22" s="18">
        <v>0.61830554100794011</v>
      </c>
      <c r="H22" s="18">
        <v>0.62073027832915373</v>
      </c>
      <c r="I22" s="50">
        <f t="shared" si="1"/>
        <v>46106</v>
      </c>
      <c r="M22"/>
      <c r="N22"/>
      <c r="O22"/>
      <c r="P22"/>
      <c r="Q22"/>
      <c r="R22"/>
      <c r="S22"/>
    </row>
    <row r="23" spans="2:19" x14ac:dyDescent="0.25">
      <c r="B23" s="89"/>
      <c r="C23" s="89"/>
      <c r="D23" s="17" t="s">
        <v>113</v>
      </c>
      <c r="E23" s="44">
        <f t="shared" si="0"/>
        <v>2912</v>
      </c>
      <c r="F23" s="18">
        <v>0.61252149982800086</v>
      </c>
      <c r="G23" s="18">
        <v>0.60662243358966661</v>
      </c>
      <c r="H23" s="18">
        <v>0.61842056606633511</v>
      </c>
      <c r="I23" s="50">
        <f t="shared" si="1"/>
        <v>1686</v>
      </c>
      <c r="M23"/>
      <c r="N23"/>
      <c r="O23"/>
      <c r="P23"/>
      <c r="Q23"/>
      <c r="R23"/>
      <c r="S23"/>
    </row>
    <row r="24" spans="2:19" x14ac:dyDescent="0.25">
      <c r="B24" s="89"/>
      <c r="C24" s="89"/>
      <c r="D24" s="17" t="s">
        <v>114</v>
      </c>
      <c r="E24" s="44">
        <f t="shared" si="0"/>
        <v>1228</v>
      </c>
      <c r="F24" s="18">
        <v>0.60514657980456066</v>
      </c>
      <c r="G24" s="18">
        <v>0.59654269695129758</v>
      </c>
      <c r="H24" s="18">
        <v>0.61375046265782374</v>
      </c>
      <c r="I24" s="50">
        <f t="shared" si="1"/>
        <v>694</v>
      </c>
      <c r="M24"/>
      <c r="N24"/>
      <c r="O24"/>
      <c r="P24"/>
      <c r="Q24"/>
      <c r="R24"/>
      <c r="S24"/>
    </row>
    <row r="25" spans="2:19" x14ac:dyDescent="0.25">
      <c r="B25" s="86" t="s">
        <v>139</v>
      </c>
      <c r="C25" s="86"/>
      <c r="D25" s="86"/>
      <c r="E25" s="44">
        <f>SUM(E20:E24)</f>
        <v>194556</v>
      </c>
      <c r="F25" s="18">
        <v>0.58379717648754537</v>
      </c>
      <c r="G25" s="18">
        <v>0.58304609276366881</v>
      </c>
      <c r="H25" s="18">
        <v>0.58454826021142192</v>
      </c>
      <c r="I25" s="53">
        <f>SUM(I20:I24)</f>
        <v>97479</v>
      </c>
    </row>
    <row r="26" spans="2:19" x14ac:dyDescent="0.25">
      <c r="B26" s="10" t="s">
        <v>77</v>
      </c>
      <c r="C26" s="10"/>
    </row>
    <row r="27" spans="2:19" x14ac:dyDescent="0.25">
      <c r="B27" s="10" t="s">
        <v>80</v>
      </c>
      <c r="C27" s="10"/>
    </row>
    <row r="28" spans="2:19" x14ac:dyDescent="0.25">
      <c r="B28" s="10" t="s">
        <v>90</v>
      </c>
      <c r="C28" s="10"/>
    </row>
    <row r="29" spans="2:19" x14ac:dyDescent="0.25">
      <c r="B29" s="10" t="s">
        <v>81</v>
      </c>
      <c r="C29" s="10"/>
    </row>
    <row r="30" spans="2:19" x14ac:dyDescent="0.25">
      <c r="B30" s="10" t="s">
        <v>82</v>
      </c>
      <c r="C30" s="10"/>
    </row>
    <row r="31" spans="2:19" x14ac:dyDescent="0.25">
      <c r="B31" s="10" t="s">
        <v>104</v>
      </c>
      <c r="C31" s="10"/>
    </row>
    <row r="32" spans="2:19" x14ac:dyDescent="0.25">
      <c r="B32" s="10" t="s">
        <v>105</v>
      </c>
      <c r="C32" s="10"/>
    </row>
    <row r="33" spans="2:11" x14ac:dyDescent="0.25">
      <c r="B33" s="12" t="s">
        <v>169</v>
      </c>
    </row>
    <row r="34" spans="2:11" x14ac:dyDescent="0.25">
      <c r="B34" s="10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 s="78"/>
      <c r="G36" s="78"/>
      <c r="H36" s="78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  <row r="38" spans="2:1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/>
      <c r="D42"/>
      <c r="E42"/>
      <c r="F42"/>
      <c r="G42"/>
      <c r="H42"/>
      <c r="I42"/>
      <c r="J42"/>
      <c r="K42"/>
    </row>
    <row r="43" spans="2:11" x14ac:dyDescent="0.25">
      <c r="B43"/>
      <c r="C43"/>
      <c r="D43"/>
      <c r="E43"/>
      <c r="F43"/>
      <c r="G43"/>
      <c r="H43"/>
      <c r="I43"/>
      <c r="J43"/>
      <c r="K43"/>
    </row>
    <row r="44" spans="2:11" x14ac:dyDescent="0.25">
      <c r="B44"/>
      <c r="C44"/>
      <c r="D44"/>
      <c r="E44"/>
      <c r="F44"/>
      <c r="G44"/>
      <c r="H44"/>
      <c r="I44"/>
      <c r="J44"/>
      <c r="K44"/>
    </row>
    <row r="45" spans="2:11" x14ac:dyDescent="0.25">
      <c r="B45"/>
      <c r="C45"/>
      <c r="D45"/>
      <c r="E45"/>
      <c r="F45"/>
      <c r="G45"/>
      <c r="H45"/>
      <c r="I45"/>
      <c r="J45"/>
      <c r="K45"/>
    </row>
    <row r="46" spans="2:11" x14ac:dyDescent="0.25">
      <c r="B46"/>
      <c r="C46"/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  <row r="48" spans="2:11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K52"/>
    </row>
    <row r="53" spans="2:11" x14ac:dyDescent="0.25">
      <c r="K53"/>
    </row>
  </sheetData>
  <sheetProtection algorithmName="SHA-512" hashValue="Y7j6beknXkXNh+J9QP2SU4mLhBHtELEXCMKzTcqBBJF+F6CRcBIMgGhwbAF18OzOKjIdQwUmyZT4d/0UZMS88Q==" saltValue="52rCSDufgsPBqs/3x7VwFQ==" spinCount="100000" sheet="1" objects="1" scenarios="1"/>
  <mergeCells count="7">
    <mergeCell ref="B25:D25"/>
    <mergeCell ref="B4:C4"/>
    <mergeCell ref="C5:C9"/>
    <mergeCell ref="C10:C14"/>
    <mergeCell ref="B15:C19"/>
    <mergeCell ref="B5:B14"/>
    <mergeCell ref="B20:C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showGridLines="0" zoomScale="85" zoomScaleNormal="85" zoomScalePageLayoutView="70" workbookViewId="0">
      <selection activeCell="G29" sqref="G29"/>
    </sheetView>
  </sheetViews>
  <sheetFormatPr baseColWidth="10" defaultColWidth="10.85546875" defaultRowHeight="15" x14ac:dyDescent="0.25"/>
  <cols>
    <col min="1" max="1" width="10.85546875" style="4"/>
    <col min="2" max="2" width="6.7109375" style="4" customWidth="1"/>
    <col min="3" max="3" width="14.42578125" style="4" customWidth="1"/>
    <col min="4" max="4" width="26.42578125" style="4" bestFit="1" customWidth="1"/>
    <col min="5" max="5" width="15.42578125" style="4" customWidth="1"/>
    <col min="6" max="6" width="14.28515625" style="4" customWidth="1"/>
    <col min="7" max="8" width="12.7109375" style="4" customWidth="1"/>
    <col min="9" max="9" width="14.7109375" style="4" customWidth="1"/>
    <col min="10" max="16384" width="10.85546875" style="4"/>
  </cols>
  <sheetData>
    <row r="2" spans="2:9" x14ac:dyDescent="0.25">
      <c r="B2" s="9" t="s">
        <v>128</v>
      </c>
    </row>
    <row r="3" spans="2:9" x14ac:dyDescent="0.25">
      <c r="B3" s="6"/>
    </row>
    <row r="4" spans="2:9" ht="48" thickBot="1" x14ac:dyDescent="0.3">
      <c r="B4" s="87" t="s">
        <v>52</v>
      </c>
      <c r="C4" s="87"/>
      <c r="D4" s="37" t="s">
        <v>156</v>
      </c>
      <c r="E4" s="37" t="s">
        <v>78</v>
      </c>
      <c r="F4" s="37" t="s">
        <v>67</v>
      </c>
      <c r="G4" s="38" t="s">
        <v>68</v>
      </c>
      <c r="H4" s="38" t="s">
        <v>69</v>
      </c>
      <c r="I4" s="39" t="s">
        <v>70</v>
      </c>
    </row>
    <row r="5" spans="2:9" ht="15" customHeight="1" x14ac:dyDescent="0.25">
      <c r="B5" s="90" t="s">
        <v>71</v>
      </c>
      <c r="C5" s="88" t="s">
        <v>72</v>
      </c>
      <c r="D5" s="21" t="s">
        <v>110</v>
      </c>
      <c r="E5" s="47">
        <v>2515</v>
      </c>
      <c r="F5" s="22">
        <v>0.70120079522862822</v>
      </c>
      <c r="G5" s="22">
        <v>0.69764739521242014</v>
      </c>
      <c r="H5" s="22">
        <v>0.70475419524483629</v>
      </c>
      <c r="I5" s="52">
        <v>2515</v>
      </c>
    </row>
    <row r="6" spans="2:9" x14ac:dyDescent="0.25">
      <c r="B6" s="91"/>
      <c r="C6" s="89"/>
      <c r="D6" s="17" t="s">
        <v>111</v>
      </c>
      <c r="E6" s="44">
        <v>2948</v>
      </c>
      <c r="F6" s="18">
        <v>0.74995929443690634</v>
      </c>
      <c r="G6" s="18">
        <v>0.74623226538439047</v>
      </c>
      <c r="H6" s="18">
        <v>0.75368632348942222</v>
      </c>
      <c r="I6" s="53">
        <v>2948</v>
      </c>
    </row>
    <row r="7" spans="2:9" x14ac:dyDescent="0.25">
      <c r="B7" s="91"/>
      <c r="C7" s="89"/>
      <c r="D7" s="17" t="s">
        <v>112</v>
      </c>
      <c r="E7" s="44">
        <v>4479</v>
      </c>
      <c r="F7" s="18">
        <v>0.76292029470864031</v>
      </c>
      <c r="G7" s="18">
        <v>0.75964839699416098</v>
      </c>
      <c r="H7" s="18">
        <v>0.76619219242311964</v>
      </c>
      <c r="I7" s="53">
        <v>4479</v>
      </c>
    </row>
    <row r="8" spans="2:9" x14ac:dyDescent="0.25">
      <c r="B8" s="91"/>
      <c r="C8" s="89"/>
      <c r="D8" s="17" t="s">
        <v>113</v>
      </c>
      <c r="E8" s="44">
        <v>154</v>
      </c>
      <c r="F8" s="18">
        <v>0.76701298701298704</v>
      </c>
      <c r="G8" s="18">
        <v>0.74860690035554311</v>
      </c>
      <c r="H8" s="18">
        <v>0.78541907367043096</v>
      </c>
      <c r="I8" s="53">
        <v>154</v>
      </c>
    </row>
    <row r="9" spans="2:9" x14ac:dyDescent="0.25">
      <c r="B9" s="91"/>
      <c r="C9" s="89"/>
      <c r="D9" s="17" t="s">
        <v>114</v>
      </c>
      <c r="E9" s="44">
        <v>24</v>
      </c>
      <c r="F9" s="18">
        <v>0.7</v>
      </c>
      <c r="G9" s="18">
        <v>0.65381049679528691</v>
      </c>
      <c r="H9" s="18">
        <v>0.746189503204713</v>
      </c>
      <c r="I9" s="53">
        <v>24</v>
      </c>
    </row>
    <row r="10" spans="2:9" x14ac:dyDescent="0.25">
      <c r="B10" s="91"/>
      <c r="C10" s="89" t="s">
        <v>87</v>
      </c>
      <c r="D10" s="17" t="s">
        <v>110</v>
      </c>
      <c r="E10" s="44">
        <v>2651</v>
      </c>
      <c r="F10" s="18">
        <v>0.70672199170124483</v>
      </c>
      <c r="G10" s="18">
        <v>0.70322034826868296</v>
      </c>
      <c r="H10" s="18">
        <v>0.71022363513380671</v>
      </c>
      <c r="I10" s="53">
        <v>2651</v>
      </c>
    </row>
    <row r="11" spans="2:9" x14ac:dyDescent="0.25">
      <c r="B11" s="91"/>
      <c r="C11" s="89"/>
      <c r="D11" s="17" t="s">
        <v>111</v>
      </c>
      <c r="E11" s="44">
        <v>3472</v>
      </c>
      <c r="F11" s="18">
        <v>0.75262672811059905</v>
      </c>
      <c r="G11" s="18">
        <v>0.74928901017665261</v>
      </c>
      <c r="H11" s="18">
        <v>0.75596444604454549</v>
      </c>
      <c r="I11" s="53">
        <v>3472</v>
      </c>
    </row>
    <row r="12" spans="2:9" x14ac:dyDescent="0.25">
      <c r="B12" s="91"/>
      <c r="C12" s="89"/>
      <c r="D12" s="17" t="s">
        <v>112</v>
      </c>
      <c r="E12" s="44">
        <v>7598</v>
      </c>
      <c r="F12" s="18">
        <v>0.76394314293235066</v>
      </c>
      <c r="G12" s="18">
        <v>0.7614691766042152</v>
      </c>
      <c r="H12" s="18">
        <v>0.76641710926048612</v>
      </c>
      <c r="I12" s="53">
        <v>7598</v>
      </c>
    </row>
    <row r="13" spans="2:9" x14ac:dyDescent="0.25">
      <c r="B13" s="91"/>
      <c r="C13" s="89"/>
      <c r="D13" s="17" t="s">
        <v>113</v>
      </c>
      <c r="E13" s="44">
        <v>194</v>
      </c>
      <c r="F13" s="18">
        <v>0.78206185567010311</v>
      </c>
      <c r="G13" s="18">
        <v>0.76669792888699939</v>
      </c>
      <c r="H13" s="18">
        <v>0.79742578245320683</v>
      </c>
      <c r="I13" s="53">
        <v>194</v>
      </c>
    </row>
    <row r="14" spans="2:9" x14ac:dyDescent="0.25">
      <c r="B14" s="91"/>
      <c r="C14" s="89"/>
      <c r="D14" s="17" t="s">
        <v>114</v>
      </c>
      <c r="E14" s="44">
        <v>9</v>
      </c>
      <c r="F14" s="18">
        <v>0.78666666666666663</v>
      </c>
      <c r="G14" s="18">
        <v>0.71965574007505417</v>
      </c>
      <c r="H14" s="18">
        <v>0.85367759325827908</v>
      </c>
      <c r="I14" s="53">
        <v>9</v>
      </c>
    </row>
    <row r="15" spans="2:9" ht="15" customHeight="1" x14ac:dyDescent="0.25">
      <c r="B15" s="89" t="s">
        <v>86</v>
      </c>
      <c r="C15" s="89"/>
      <c r="D15" s="17" t="s">
        <v>110</v>
      </c>
      <c r="E15" s="44">
        <v>32477</v>
      </c>
      <c r="F15" s="18">
        <v>0.41363448679629</v>
      </c>
      <c r="G15" s="18">
        <v>0.41225001146244777</v>
      </c>
      <c r="H15" s="18">
        <v>0.41501896213013217</v>
      </c>
      <c r="I15" s="53">
        <v>2654</v>
      </c>
    </row>
    <row r="16" spans="2:9" x14ac:dyDescent="0.25">
      <c r="B16" s="89"/>
      <c r="C16" s="89"/>
      <c r="D16" s="17" t="s">
        <v>111</v>
      </c>
      <c r="E16" s="44">
        <v>67719</v>
      </c>
      <c r="F16" s="18">
        <v>0.48119147676827462</v>
      </c>
      <c r="G16" s="18">
        <v>0.4799833562332475</v>
      </c>
      <c r="H16" s="18">
        <v>0.48239959730330179</v>
      </c>
      <c r="I16" s="53">
        <v>17759</v>
      </c>
    </row>
    <row r="17" spans="2:9" x14ac:dyDescent="0.25">
      <c r="B17" s="89"/>
      <c r="C17" s="89"/>
      <c r="D17" s="17" t="s">
        <v>112</v>
      </c>
      <c r="E17" s="44">
        <v>66557</v>
      </c>
      <c r="F17" s="18">
        <v>0.51971923482452176</v>
      </c>
      <c r="G17" s="18">
        <v>0.51833520453738124</v>
      </c>
      <c r="H17" s="18">
        <v>0.52110326511166227</v>
      </c>
      <c r="I17" s="53">
        <v>22881</v>
      </c>
    </row>
    <row r="18" spans="2:9" x14ac:dyDescent="0.25">
      <c r="B18" s="89"/>
      <c r="C18" s="89"/>
      <c r="D18" s="17" t="s">
        <v>113</v>
      </c>
      <c r="E18" s="44">
        <v>2564</v>
      </c>
      <c r="F18" s="18">
        <v>0.53145091904575681</v>
      </c>
      <c r="G18" s="18">
        <v>0.52439801980521239</v>
      </c>
      <c r="H18" s="18">
        <v>0.53850381828630123</v>
      </c>
      <c r="I18" s="53">
        <v>959</v>
      </c>
    </row>
    <row r="19" spans="2:9" ht="15.75" thickBot="1" x14ac:dyDescent="0.3">
      <c r="B19" s="87"/>
      <c r="C19" s="87"/>
      <c r="D19" s="19" t="s">
        <v>114</v>
      </c>
      <c r="E19" s="48">
        <v>1195</v>
      </c>
      <c r="F19" s="20">
        <v>0.50542713567839193</v>
      </c>
      <c r="G19" s="20">
        <v>0.4958169353585668</v>
      </c>
      <c r="H19" s="20">
        <v>0.51503733599821699</v>
      </c>
      <c r="I19" s="54">
        <v>390</v>
      </c>
    </row>
    <row r="20" spans="2:9" x14ac:dyDescent="0.25">
      <c r="B20" s="88" t="s">
        <v>0</v>
      </c>
      <c r="C20" s="88"/>
      <c r="D20" s="21" t="s">
        <v>110</v>
      </c>
      <c r="E20" s="47">
        <v>37643</v>
      </c>
      <c r="F20" s="22">
        <v>0.45351338419415721</v>
      </c>
      <c r="G20" s="22">
        <v>0.45191212936279568</v>
      </c>
      <c r="H20" s="22">
        <v>0.45511463902551869</v>
      </c>
      <c r="I20" s="49">
        <v>7820</v>
      </c>
    </row>
    <row r="21" spans="2:9" x14ac:dyDescent="0.25">
      <c r="B21" s="89"/>
      <c r="C21" s="89"/>
      <c r="D21" s="17" t="s">
        <v>111</v>
      </c>
      <c r="E21" s="44">
        <v>74139</v>
      </c>
      <c r="F21" s="18">
        <v>0.50463405405405404</v>
      </c>
      <c r="G21" s="18">
        <v>0.50338340265602488</v>
      </c>
      <c r="H21" s="18">
        <v>0.50588470545208319</v>
      </c>
      <c r="I21" s="50">
        <v>24179</v>
      </c>
    </row>
    <row r="22" spans="2:9" x14ac:dyDescent="0.25">
      <c r="B22" s="89"/>
      <c r="C22" s="89"/>
      <c r="D22" s="17" t="s">
        <v>112</v>
      </c>
      <c r="E22" s="44">
        <v>78634</v>
      </c>
      <c r="F22" s="18">
        <v>0.55724979927867768</v>
      </c>
      <c r="G22" s="18">
        <v>0.55589238701023191</v>
      </c>
      <c r="H22" s="18">
        <v>0.55860721154712345</v>
      </c>
      <c r="I22" s="50">
        <v>34958</v>
      </c>
    </row>
    <row r="23" spans="2:9" x14ac:dyDescent="0.25">
      <c r="B23" s="89"/>
      <c r="C23" s="89"/>
      <c r="D23" s="17" t="s">
        <v>113</v>
      </c>
      <c r="E23" s="44">
        <v>2912</v>
      </c>
      <c r="F23" s="18">
        <v>0.56067469879518073</v>
      </c>
      <c r="G23" s="18">
        <v>0.55368775706313789</v>
      </c>
      <c r="H23" s="18">
        <v>0.56766164052722357</v>
      </c>
      <c r="I23" s="50">
        <v>1307</v>
      </c>
    </row>
    <row r="24" spans="2:9" x14ac:dyDescent="0.25">
      <c r="B24" s="89"/>
      <c r="C24" s="89"/>
      <c r="D24" s="17" t="s">
        <v>114</v>
      </c>
      <c r="E24" s="44">
        <v>1228</v>
      </c>
      <c r="F24" s="18">
        <v>0.51129584352078239</v>
      </c>
      <c r="G24" s="18">
        <v>0.50168615677184514</v>
      </c>
      <c r="H24" s="18">
        <v>0.52090553026971964</v>
      </c>
      <c r="I24" s="50">
        <v>423</v>
      </c>
    </row>
    <row r="25" spans="2:9" x14ac:dyDescent="0.25">
      <c r="B25" s="92" t="s">
        <v>139</v>
      </c>
      <c r="C25" s="93"/>
      <c r="D25" s="94"/>
      <c r="E25" s="44">
        <f>SUM(E20:E24)</f>
        <v>194556</v>
      </c>
      <c r="F25" s="18">
        <v>0.51687011502537894</v>
      </c>
      <c r="G25" s="18">
        <v>0.51605237755692779</v>
      </c>
      <c r="H25" s="18">
        <v>0.51768785249383009</v>
      </c>
      <c r="I25" s="53">
        <f>SUM(I20:I24)</f>
        <v>68687</v>
      </c>
    </row>
    <row r="26" spans="2:9" x14ac:dyDescent="0.25">
      <c r="B26" s="10" t="s">
        <v>77</v>
      </c>
      <c r="C26" s="10"/>
    </row>
    <row r="27" spans="2:9" x14ac:dyDescent="0.25">
      <c r="B27" s="10" t="s">
        <v>83</v>
      </c>
      <c r="C27" s="10"/>
    </row>
    <row r="28" spans="2:9" x14ac:dyDescent="0.25">
      <c r="B28" s="10" t="s">
        <v>91</v>
      </c>
      <c r="C28" s="10"/>
    </row>
    <row r="29" spans="2:9" x14ac:dyDescent="0.25">
      <c r="B29" s="10" t="s">
        <v>84</v>
      </c>
      <c r="C29" s="10"/>
    </row>
    <row r="30" spans="2:9" x14ac:dyDescent="0.25">
      <c r="B30" s="10" t="s">
        <v>85</v>
      </c>
      <c r="C30" s="10"/>
    </row>
    <row r="31" spans="2:9" x14ac:dyDescent="0.25">
      <c r="B31" s="10" t="s">
        <v>104</v>
      </c>
      <c r="C31" s="10"/>
    </row>
    <row r="32" spans="2:9" x14ac:dyDescent="0.25">
      <c r="B32" s="10" t="s">
        <v>105</v>
      </c>
      <c r="C32" s="10"/>
    </row>
    <row r="33" spans="2:10" x14ac:dyDescent="0.25">
      <c r="B33" s="10" t="s">
        <v>169</v>
      </c>
    </row>
    <row r="34" spans="2:10" x14ac:dyDescent="0.25">
      <c r="B34" s="10"/>
      <c r="C34"/>
      <c r="D34"/>
      <c r="E34"/>
      <c r="F34"/>
      <c r="G34"/>
      <c r="H34"/>
      <c r="I34"/>
      <c r="J34"/>
    </row>
  </sheetData>
  <sheetProtection algorithmName="SHA-512" hashValue="YrfZ2wXHT+pO6lCZl9yyekDxZMlcNC5LLkyWDCuaYMSAX7c8ouHEWdbUV5C6F5CFAaPIB80+3GaL/mrdNh4bxw==" saltValue="rdQ1DcPVZU3BFas84D2/sw==" spinCount="100000" sheet="1" objects="1" scenarios="1"/>
  <mergeCells count="7">
    <mergeCell ref="B25:D25"/>
    <mergeCell ref="B4:C4"/>
    <mergeCell ref="B5:B14"/>
    <mergeCell ref="C5:C9"/>
    <mergeCell ref="C10:C14"/>
    <mergeCell ref="B15:C19"/>
    <mergeCell ref="B20:C24"/>
  </mergeCells>
  <pageMargins left="0.7" right="0.7" top="0.75" bottom="0.75" header="0.3" footer="0.3"/>
  <pageSetup paperSize="9" orientation="portrait" r:id="rId1"/>
  <ignoredErrors>
    <ignoredError sqref="E25 I2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showGridLines="0" zoomScale="85" zoomScaleNormal="85" zoomScalePageLayoutView="70" workbookViewId="0">
      <selection activeCell="C32" sqref="C32"/>
    </sheetView>
  </sheetViews>
  <sheetFormatPr baseColWidth="10" defaultColWidth="10.85546875" defaultRowHeight="15" x14ac:dyDescent="0.25"/>
  <cols>
    <col min="1" max="1" width="10.85546875" style="4"/>
    <col min="2" max="2" width="6.7109375" style="4" customWidth="1"/>
    <col min="3" max="3" width="14.42578125" style="4" customWidth="1"/>
    <col min="4" max="4" width="26.42578125" style="4" bestFit="1" customWidth="1"/>
    <col min="5" max="5" width="15.42578125" style="4" customWidth="1"/>
    <col min="6" max="6" width="14.28515625" style="4" customWidth="1"/>
    <col min="7" max="8" width="12.7109375" style="4" customWidth="1"/>
    <col min="9" max="9" width="16.85546875" style="4" customWidth="1"/>
    <col min="10" max="16384" width="10.85546875" style="4"/>
  </cols>
  <sheetData>
    <row r="2" spans="2:9" x14ac:dyDescent="0.25">
      <c r="B2" s="9" t="s">
        <v>143</v>
      </c>
    </row>
    <row r="3" spans="2:9" x14ac:dyDescent="0.25">
      <c r="B3" s="6"/>
      <c r="F3" s="81"/>
      <c r="G3" s="81"/>
      <c r="H3" s="81"/>
    </row>
    <row r="4" spans="2:9" ht="48" thickBot="1" x14ac:dyDescent="0.3">
      <c r="B4" s="87" t="s">
        <v>52</v>
      </c>
      <c r="C4" s="87"/>
      <c r="D4" s="37" t="s">
        <v>156</v>
      </c>
      <c r="E4" s="37" t="s">
        <v>78</v>
      </c>
      <c r="F4" s="37" t="s">
        <v>67</v>
      </c>
      <c r="G4" s="38" t="s">
        <v>68</v>
      </c>
      <c r="H4" s="38" t="s">
        <v>69</v>
      </c>
      <c r="I4" s="39" t="s">
        <v>70</v>
      </c>
    </row>
    <row r="5" spans="2:9" ht="15" customHeight="1" x14ac:dyDescent="0.25">
      <c r="B5" s="90" t="s">
        <v>71</v>
      </c>
      <c r="C5" s="88" t="s">
        <v>72</v>
      </c>
      <c r="D5" s="21" t="s">
        <v>110</v>
      </c>
      <c r="E5" s="47">
        <v>2515</v>
      </c>
      <c r="F5" s="22">
        <v>0.76262425447316029</v>
      </c>
      <c r="G5" s="22">
        <v>0.75925529713156636</v>
      </c>
      <c r="H5" s="22">
        <v>0.76599321181475422</v>
      </c>
      <c r="I5" s="52">
        <v>2515</v>
      </c>
    </row>
    <row r="6" spans="2:9" ht="16.5" customHeight="1" x14ac:dyDescent="0.25">
      <c r="B6" s="91"/>
      <c r="C6" s="89"/>
      <c r="D6" s="17" t="s">
        <v>111</v>
      </c>
      <c r="E6" s="44">
        <v>2948</v>
      </c>
      <c r="F6" s="18">
        <v>0.66637550881954166</v>
      </c>
      <c r="G6" s="18">
        <v>0.66422671410629597</v>
      </c>
      <c r="H6" s="18">
        <v>0.66852430353278736</v>
      </c>
      <c r="I6" s="53">
        <v>2948</v>
      </c>
    </row>
    <row r="7" spans="2:9" x14ac:dyDescent="0.25">
      <c r="B7" s="91"/>
      <c r="C7" s="89"/>
      <c r="D7" s="17" t="s">
        <v>112</v>
      </c>
      <c r="E7" s="44">
        <v>4479</v>
      </c>
      <c r="F7" s="18">
        <v>0.7050234427327533</v>
      </c>
      <c r="G7" s="18">
        <v>0.70248834419843353</v>
      </c>
      <c r="H7" s="18">
        <v>0.70755854126707307</v>
      </c>
      <c r="I7" s="53">
        <v>4479</v>
      </c>
    </row>
    <row r="8" spans="2:9" x14ac:dyDescent="0.25">
      <c r="B8" s="91"/>
      <c r="C8" s="89"/>
      <c r="D8" s="17" t="s">
        <v>113</v>
      </c>
      <c r="E8" s="44">
        <v>154</v>
      </c>
      <c r="F8" s="18">
        <v>0.68879870129870124</v>
      </c>
      <c r="G8" s="18">
        <v>0.6761552295896851</v>
      </c>
      <c r="H8" s="18">
        <v>0.70144217300771738</v>
      </c>
      <c r="I8" s="53">
        <v>154</v>
      </c>
    </row>
    <row r="9" spans="2:9" x14ac:dyDescent="0.25">
      <c r="B9" s="91"/>
      <c r="C9" s="89"/>
      <c r="D9" s="17" t="s">
        <v>114</v>
      </c>
      <c r="E9" s="44">
        <v>24</v>
      </c>
      <c r="F9" s="18">
        <v>0.62812500000000004</v>
      </c>
      <c r="G9" s="18">
        <v>0.61676694693735656</v>
      </c>
      <c r="H9" s="18">
        <v>0.63948305306264352</v>
      </c>
      <c r="I9" s="53">
        <v>24</v>
      </c>
    </row>
    <row r="10" spans="2:9" x14ac:dyDescent="0.25">
      <c r="B10" s="91"/>
      <c r="C10" s="89" t="s">
        <v>87</v>
      </c>
      <c r="D10" s="17" t="s">
        <v>110</v>
      </c>
      <c r="E10" s="44">
        <v>2651</v>
      </c>
      <c r="F10" s="18">
        <v>0.75038664654847265</v>
      </c>
      <c r="G10" s="18">
        <v>0.74721698142370152</v>
      </c>
      <c r="H10" s="18">
        <v>0.75355631167324377</v>
      </c>
      <c r="I10" s="53">
        <v>2651</v>
      </c>
    </row>
    <row r="11" spans="2:9" ht="16.5" customHeight="1" x14ac:dyDescent="0.25">
      <c r="B11" s="91"/>
      <c r="C11" s="89"/>
      <c r="D11" s="17" t="s">
        <v>111</v>
      </c>
      <c r="E11" s="44">
        <v>3472</v>
      </c>
      <c r="F11" s="18">
        <v>0.65807891705069244</v>
      </c>
      <c r="G11" s="18">
        <v>0.65629093750019207</v>
      </c>
      <c r="H11" s="18">
        <v>0.6598668966011928</v>
      </c>
      <c r="I11" s="53">
        <v>3472</v>
      </c>
    </row>
    <row r="12" spans="2:9" x14ac:dyDescent="0.25">
      <c r="B12" s="91"/>
      <c r="C12" s="89"/>
      <c r="D12" s="17" t="s">
        <v>112</v>
      </c>
      <c r="E12" s="44">
        <v>7598</v>
      </c>
      <c r="F12" s="18">
        <v>0.70350092129507658</v>
      </c>
      <c r="G12" s="18">
        <v>0.70164254573030915</v>
      </c>
      <c r="H12" s="18">
        <v>0.705359296859844</v>
      </c>
      <c r="I12" s="53">
        <v>7598</v>
      </c>
    </row>
    <row r="13" spans="2:9" x14ac:dyDescent="0.25">
      <c r="B13" s="91"/>
      <c r="C13" s="89"/>
      <c r="D13" s="17" t="s">
        <v>113</v>
      </c>
      <c r="E13" s="44">
        <v>194</v>
      </c>
      <c r="F13" s="18">
        <v>0.68750000000000011</v>
      </c>
      <c r="G13" s="18">
        <v>0.67729271362462129</v>
      </c>
      <c r="H13" s="18">
        <v>0.69770728637537893</v>
      </c>
      <c r="I13" s="53">
        <v>194</v>
      </c>
    </row>
    <row r="14" spans="2:9" x14ac:dyDescent="0.25">
      <c r="B14" s="91"/>
      <c r="C14" s="89"/>
      <c r="D14" s="17" t="s">
        <v>114</v>
      </c>
      <c r="E14" s="44">
        <v>9</v>
      </c>
      <c r="F14" s="18">
        <v>0.63333333333333319</v>
      </c>
      <c r="G14" s="18">
        <v>0.60146603966056844</v>
      </c>
      <c r="H14" s="18">
        <v>0.66520062700609794</v>
      </c>
      <c r="I14" s="53">
        <v>9</v>
      </c>
    </row>
    <row r="15" spans="2:9" ht="15" customHeight="1" x14ac:dyDescent="0.25">
      <c r="B15" s="89" t="s">
        <v>86</v>
      </c>
      <c r="C15" s="89"/>
      <c r="D15" s="17" t="s">
        <v>110</v>
      </c>
      <c r="E15" s="44">
        <v>32477</v>
      </c>
      <c r="F15" s="18">
        <v>0.59006190138893455</v>
      </c>
      <c r="G15" s="18">
        <v>0.58857056697913712</v>
      </c>
      <c r="H15" s="18">
        <v>0.59155323579873198</v>
      </c>
      <c r="I15" s="53">
        <v>16953.999999999927</v>
      </c>
    </row>
    <row r="16" spans="2:9" ht="16.5" customHeight="1" x14ac:dyDescent="0.25">
      <c r="B16" s="89"/>
      <c r="C16" s="89"/>
      <c r="D16" s="17" t="s">
        <v>111</v>
      </c>
      <c r="E16" s="44">
        <v>67719</v>
      </c>
      <c r="F16" s="18">
        <v>0.43465925882144607</v>
      </c>
      <c r="G16" s="18">
        <v>0.43384103750482761</v>
      </c>
      <c r="H16" s="18">
        <v>0.43547748013806453</v>
      </c>
      <c r="I16" s="53">
        <v>4393.0000000000027</v>
      </c>
    </row>
    <row r="17" spans="2:9" x14ac:dyDescent="0.25">
      <c r="B17" s="89"/>
      <c r="C17" s="89"/>
      <c r="D17" s="17" t="s">
        <v>112</v>
      </c>
      <c r="E17" s="44">
        <v>66557</v>
      </c>
      <c r="F17" s="18">
        <v>0.46545296010102283</v>
      </c>
      <c r="G17" s="18">
        <v>0.46453655963743196</v>
      </c>
      <c r="H17" s="18">
        <v>0.4663693605646137</v>
      </c>
      <c r="I17" s="53">
        <v>8763.9999999999927</v>
      </c>
    </row>
    <row r="18" spans="2:9" x14ac:dyDescent="0.25">
      <c r="B18" s="89"/>
      <c r="C18" s="89"/>
      <c r="D18" s="17" t="s">
        <v>113</v>
      </c>
      <c r="E18" s="44">
        <v>2564</v>
      </c>
      <c r="F18" s="18">
        <v>0.44751170960187314</v>
      </c>
      <c r="G18" s="18">
        <v>0.44302254290243565</v>
      </c>
      <c r="H18" s="18">
        <v>0.45200087630131064</v>
      </c>
      <c r="I18" s="53">
        <v>260</v>
      </c>
    </row>
    <row r="19" spans="2:9" ht="15.75" thickBot="1" x14ac:dyDescent="0.3">
      <c r="B19" s="87"/>
      <c r="C19" s="87"/>
      <c r="D19" s="19" t="s">
        <v>114</v>
      </c>
      <c r="E19" s="48">
        <v>1195</v>
      </c>
      <c r="F19" s="20">
        <v>0.43922594142259402</v>
      </c>
      <c r="G19" s="20">
        <v>0.43432436849951689</v>
      </c>
      <c r="H19" s="20">
        <v>0.44412751434567116</v>
      </c>
      <c r="I19" s="54">
        <v>35.999999999999993</v>
      </c>
    </row>
    <row r="20" spans="2:9" x14ac:dyDescent="0.25">
      <c r="B20" s="88" t="s">
        <v>0</v>
      </c>
      <c r="C20" s="88"/>
      <c r="D20" s="21" t="s">
        <v>110</v>
      </c>
      <c r="E20" s="47">
        <v>37643</v>
      </c>
      <c r="F20" s="22">
        <v>0.61288559130642639</v>
      </c>
      <c r="G20" s="22">
        <v>0.61143971667097641</v>
      </c>
      <c r="H20" s="22">
        <v>0.61433146594187638</v>
      </c>
      <c r="I20" s="49">
        <v>22120.000000000055</v>
      </c>
    </row>
    <row r="21" spans="2:9" x14ac:dyDescent="0.25">
      <c r="B21" s="89"/>
      <c r="C21" s="89"/>
      <c r="D21" s="17" t="s">
        <v>111</v>
      </c>
      <c r="E21" s="44">
        <v>74139</v>
      </c>
      <c r="F21" s="18">
        <v>0.45434740066940527</v>
      </c>
      <c r="G21" s="18">
        <v>0.45346154712321229</v>
      </c>
      <c r="H21" s="18">
        <v>0.45523325421559824</v>
      </c>
      <c r="I21" s="50">
        <v>10813.000000000044</v>
      </c>
    </row>
    <row r="22" spans="2:9" x14ac:dyDescent="0.25">
      <c r="B22" s="89"/>
      <c r="C22" s="89"/>
      <c r="D22" s="17" t="s">
        <v>112</v>
      </c>
      <c r="E22" s="44">
        <v>78634</v>
      </c>
      <c r="F22" s="18">
        <v>0.50211845537247801</v>
      </c>
      <c r="G22" s="18">
        <v>0.50111020273568396</v>
      </c>
      <c r="H22" s="18">
        <v>0.50312670800927206</v>
      </c>
      <c r="I22" s="50">
        <v>20840.99999999988</v>
      </c>
    </row>
    <row r="23" spans="2:9" x14ac:dyDescent="0.25">
      <c r="B23" s="89"/>
      <c r="C23" s="89"/>
      <c r="D23" s="17" t="s">
        <v>113</v>
      </c>
      <c r="E23" s="44">
        <v>2912</v>
      </c>
      <c r="F23" s="18">
        <v>0.47628006872852263</v>
      </c>
      <c r="G23" s="18">
        <v>0.47132377145570514</v>
      </c>
      <c r="H23" s="18">
        <v>0.48123636600134012</v>
      </c>
      <c r="I23" s="50">
        <v>608.00000000000011</v>
      </c>
    </row>
    <row r="24" spans="2:9" x14ac:dyDescent="0.25">
      <c r="B24" s="89"/>
      <c r="C24" s="89"/>
      <c r="D24" s="17" t="s">
        <v>114</v>
      </c>
      <c r="E24" s="44">
        <v>1228</v>
      </c>
      <c r="F24" s="18">
        <v>0.44434039087947869</v>
      </c>
      <c r="G24" s="18">
        <v>0.43926109676214625</v>
      </c>
      <c r="H24" s="18">
        <v>0.44941968499681112</v>
      </c>
      <c r="I24" s="50">
        <v>68.999999999999986</v>
      </c>
    </row>
    <row r="25" spans="2:9" x14ac:dyDescent="0.25">
      <c r="B25" s="92" t="s">
        <v>139</v>
      </c>
      <c r="C25" s="93"/>
      <c r="D25" s="94"/>
      <c r="E25" s="44">
        <v>194556</v>
      </c>
      <c r="F25" s="18">
        <v>0.50460298972571216</v>
      </c>
      <c r="G25" s="18">
        <v>0.50394772684613454</v>
      </c>
      <c r="H25" s="18">
        <v>0.50525825260528978</v>
      </c>
      <c r="I25" s="53">
        <v>54450.999999999833</v>
      </c>
    </row>
    <row r="26" spans="2:9" x14ac:dyDescent="0.25">
      <c r="B26" s="10" t="s">
        <v>77</v>
      </c>
      <c r="C26" s="10"/>
    </row>
    <row r="27" spans="2:9" x14ac:dyDescent="0.25">
      <c r="B27" s="10" t="s">
        <v>144</v>
      </c>
      <c r="C27" s="10"/>
    </row>
    <row r="28" spans="2:9" x14ac:dyDescent="0.25">
      <c r="B28" s="10" t="s">
        <v>145</v>
      </c>
      <c r="C28" s="10"/>
    </row>
    <row r="29" spans="2:9" x14ac:dyDescent="0.25">
      <c r="B29" s="10" t="s">
        <v>146</v>
      </c>
      <c r="C29" s="10"/>
    </row>
    <row r="30" spans="2:9" x14ac:dyDescent="0.25">
      <c r="B30" s="10" t="s">
        <v>147</v>
      </c>
      <c r="C30" s="10"/>
    </row>
    <row r="31" spans="2:9" x14ac:dyDescent="0.25">
      <c r="B31" s="10" t="s">
        <v>104</v>
      </c>
      <c r="C31" s="10"/>
    </row>
    <row r="32" spans="2:9" x14ac:dyDescent="0.25">
      <c r="B32" s="10" t="s">
        <v>105</v>
      </c>
      <c r="C32" s="10"/>
    </row>
    <row r="33" spans="2:10" x14ac:dyDescent="0.25">
      <c r="B33" s="10" t="s">
        <v>169</v>
      </c>
    </row>
    <row r="34" spans="2:10" x14ac:dyDescent="0.25">
      <c r="B34" s="10"/>
      <c r="C34"/>
      <c r="D34"/>
      <c r="E34"/>
      <c r="F34"/>
      <c r="G34"/>
      <c r="H34"/>
      <c r="I34"/>
      <c r="J34"/>
    </row>
  </sheetData>
  <sheetProtection algorithmName="SHA-512" hashValue="38RL/b9kPeUj0x9wQQLLaxm2tMfcGHeafRiY/n7AEWMWPv80gWlw5Z1dnJR1Vi9xL2EHmum0jmaNbVplgQ7aZQ==" saltValue="PUzKEOo9OuOKdu8DBrdvww==" spinCount="100000" sheet="1" objects="1" scenarios="1"/>
  <mergeCells count="7">
    <mergeCell ref="B25:D25"/>
    <mergeCell ref="B4:C4"/>
    <mergeCell ref="B5:B14"/>
    <mergeCell ref="C5:C9"/>
    <mergeCell ref="C10:C14"/>
    <mergeCell ref="B15:C19"/>
    <mergeCell ref="B20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  <vt:lpstr>Tabla 9.</vt:lpstr>
      <vt:lpstr>Tabla 10.</vt:lpstr>
      <vt:lpstr>Tabla 11.</vt:lpstr>
      <vt:lpstr>Tabla 12.</vt:lpstr>
      <vt:lpstr>Tabla 13.</vt:lpstr>
      <vt:lpstr>Tabla 14.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WILFREDO AYESTAS YSIQUE</dc:creator>
  <cp:lastModifiedBy>ANTONIO WILFREDO AYESTAS YSIQUE</cp:lastModifiedBy>
  <cp:revision>16</cp:revision>
  <cp:lastPrinted>2018-04-03T15:18:11Z</cp:lastPrinted>
  <dcterms:created xsi:type="dcterms:W3CDTF">2016-03-30T14:37:56Z</dcterms:created>
  <dcterms:modified xsi:type="dcterms:W3CDTF">2019-02-25T20:23:17Z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