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NALISIS Y DIFUSION\2016 Evaluacion en Cifras CPM\"/>
    </mc:Choice>
  </mc:AlternateContent>
  <bookViews>
    <workbookView xWindow="0" yWindow="0" windowWidth="28800" windowHeight="12135" tabRatio="819"/>
  </bookViews>
  <sheets>
    <sheet name="Tabla 1." sheetId="3" r:id="rId1"/>
    <sheet name="Tabla 2." sheetId="32" r:id="rId2"/>
    <sheet name="Tabla 3." sheetId="23" r:id="rId3"/>
    <sheet name="Tabla 4." sheetId="39" r:id="rId4"/>
    <sheet name="Tabla 5." sheetId="38" r:id="rId5"/>
    <sheet name="Tabla 6." sheetId="40" r:id="rId6"/>
    <sheet name="Tabla 7." sheetId="22" r:id="rId7"/>
    <sheet name="Tabla 8." sheetId="35" r:id="rId8"/>
    <sheet name="Tabla 9." sheetId="36" r:id="rId9"/>
    <sheet name="Tabla 10." sheetId="30" r:id="rId10"/>
    <sheet name="Tabla 11." sheetId="37" r:id="rId11"/>
    <sheet name="Tabla 12." sheetId="31" r:id="rId12"/>
  </sheets>
  <calcPr calcId="152511"/>
</workbook>
</file>

<file path=xl/calcChain.xml><?xml version="1.0" encoding="utf-8"?>
<calcChain xmlns="http://schemas.openxmlformats.org/spreadsheetml/2006/main">
  <c r="C7" i="37" l="1"/>
  <c r="G10" i="36" l="1"/>
  <c r="C10" i="36"/>
  <c r="G10" i="35"/>
  <c r="C10" i="35"/>
  <c r="G10" i="22"/>
  <c r="C10" i="22"/>
  <c r="H8" i="40"/>
  <c r="G8" i="40"/>
  <c r="K8" i="40" s="1"/>
  <c r="F8" i="40"/>
  <c r="J8" i="40" s="1"/>
  <c r="E8" i="40"/>
  <c r="D8" i="40"/>
  <c r="C8" i="40"/>
  <c r="L7" i="40"/>
  <c r="K7" i="40"/>
  <c r="J7" i="40"/>
  <c r="I7" i="40"/>
  <c r="L6" i="40"/>
  <c r="K6" i="40"/>
  <c r="J6" i="40"/>
  <c r="I6" i="40"/>
  <c r="L5" i="40"/>
  <c r="K5" i="40"/>
  <c r="J5" i="40"/>
  <c r="I5" i="40"/>
  <c r="C31" i="23"/>
  <c r="C8" i="39"/>
  <c r="G8" i="39"/>
  <c r="J8" i="39" s="1"/>
  <c r="F8" i="39"/>
  <c r="I8" i="39" s="1"/>
  <c r="J7" i="39"/>
  <c r="I7" i="39"/>
  <c r="H7" i="39"/>
  <c r="J6" i="39"/>
  <c r="I6" i="39"/>
  <c r="H6" i="39"/>
  <c r="J5" i="39"/>
  <c r="I5" i="39"/>
  <c r="H5" i="39"/>
  <c r="J6" i="38"/>
  <c r="K6" i="38"/>
  <c r="L6" i="38"/>
  <c r="J7" i="38"/>
  <c r="K7" i="38"/>
  <c r="L7" i="38"/>
  <c r="J8" i="38"/>
  <c r="K8" i="38"/>
  <c r="L8" i="38"/>
  <c r="J9" i="38"/>
  <c r="K9" i="38"/>
  <c r="L9" i="38"/>
  <c r="J10" i="38"/>
  <c r="K10" i="38"/>
  <c r="L10" i="38"/>
  <c r="J11" i="38"/>
  <c r="K11" i="38"/>
  <c r="L11" i="38"/>
  <c r="J12" i="38"/>
  <c r="K12" i="38"/>
  <c r="L12" i="38"/>
  <c r="J13" i="38"/>
  <c r="K13" i="38"/>
  <c r="L13" i="38"/>
  <c r="J14" i="38"/>
  <c r="K14" i="38"/>
  <c r="L14" i="38"/>
  <c r="J15" i="38"/>
  <c r="K15" i="38"/>
  <c r="L15" i="38"/>
  <c r="J16" i="38"/>
  <c r="K16" i="38"/>
  <c r="L16" i="38"/>
  <c r="J17" i="38"/>
  <c r="K17" i="38"/>
  <c r="L17" i="38"/>
  <c r="J18" i="38"/>
  <c r="K18" i="38"/>
  <c r="L18" i="38"/>
  <c r="J19" i="38"/>
  <c r="K19" i="38"/>
  <c r="L19" i="38"/>
  <c r="J20" i="38"/>
  <c r="K20" i="38"/>
  <c r="L20" i="38"/>
  <c r="J21" i="38"/>
  <c r="K21" i="38"/>
  <c r="L21" i="38"/>
  <c r="J22" i="38"/>
  <c r="K22" i="38"/>
  <c r="L22" i="38"/>
  <c r="J23" i="38"/>
  <c r="K23" i="38"/>
  <c r="L23" i="38"/>
  <c r="J24" i="38"/>
  <c r="K24" i="38"/>
  <c r="L24" i="38"/>
  <c r="J25" i="38"/>
  <c r="K25" i="38"/>
  <c r="L25" i="38"/>
  <c r="J26" i="38"/>
  <c r="K26" i="38"/>
  <c r="L26" i="38"/>
  <c r="J27" i="38"/>
  <c r="K27" i="38"/>
  <c r="L27" i="38"/>
  <c r="J28" i="38"/>
  <c r="K28" i="38"/>
  <c r="L28" i="38"/>
  <c r="J29" i="38"/>
  <c r="K29" i="38"/>
  <c r="L29" i="38"/>
  <c r="J30" i="38"/>
  <c r="K30" i="38"/>
  <c r="L30" i="38"/>
  <c r="L5" i="38"/>
  <c r="K5" i="38"/>
  <c r="J5" i="38"/>
  <c r="I6" i="38"/>
  <c r="I7" i="38"/>
  <c r="I8" i="38"/>
  <c r="I9" i="38"/>
  <c r="I10" i="38"/>
  <c r="I11" i="38"/>
  <c r="I12" i="38"/>
  <c r="I13" i="38"/>
  <c r="I14" i="38"/>
  <c r="I15" i="38"/>
  <c r="I16" i="38"/>
  <c r="I17" i="38"/>
  <c r="I18" i="38"/>
  <c r="I19" i="38"/>
  <c r="I20" i="38"/>
  <c r="I21" i="38"/>
  <c r="I22" i="38"/>
  <c r="I23" i="38"/>
  <c r="I24" i="38"/>
  <c r="I25" i="38"/>
  <c r="I26" i="38"/>
  <c r="I27" i="38"/>
  <c r="I28" i="38"/>
  <c r="I29" i="38"/>
  <c r="I30" i="38"/>
  <c r="I31" i="38"/>
  <c r="I5" i="38"/>
  <c r="H31" i="38"/>
  <c r="L31" i="38" s="1"/>
  <c r="G31" i="38"/>
  <c r="K31" i="38" s="1"/>
  <c r="F31" i="38"/>
  <c r="J31" i="38" s="1"/>
  <c r="E31" i="38"/>
  <c r="D31" i="38"/>
  <c r="C31" i="38"/>
  <c r="J30" i="23"/>
  <c r="J29" i="23"/>
  <c r="J28" i="23"/>
  <c r="J27" i="23"/>
  <c r="J26" i="23"/>
  <c r="J25" i="23"/>
  <c r="J24" i="23"/>
  <c r="J23" i="23"/>
  <c r="J22" i="23"/>
  <c r="J21" i="23"/>
  <c r="J20" i="23"/>
  <c r="J19" i="23"/>
  <c r="J18" i="23"/>
  <c r="J17" i="23"/>
  <c r="J16" i="23"/>
  <c r="J15" i="23"/>
  <c r="J14" i="23"/>
  <c r="J13" i="23"/>
  <c r="J12" i="23"/>
  <c r="J11" i="23"/>
  <c r="J10" i="23"/>
  <c r="J9" i="23"/>
  <c r="J8" i="23"/>
  <c r="J7" i="23"/>
  <c r="J6" i="23"/>
  <c r="J5" i="23"/>
  <c r="I6" i="23"/>
  <c r="I7" i="23"/>
  <c r="I8" i="23"/>
  <c r="I9" i="23"/>
  <c r="I10" i="23"/>
  <c r="I11" i="23"/>
  <c r="I12" i="23"/>
  <c r="I13" i="23"/>
  <c r="I14" i="23"/>
  <c r="I15" i="23"/>
  <c r="I16" i="23"/>
  <c r="I17" i="23"/>
  <c r="I18" i="23"/>
  <c r="I19" i="23"/>
  <c r="I20" i="23"/>
  <c r="I21" i="23"/>
  <c r="I22" i="23"/>
  <c r="I23" i="23"/>
  <c r="I24" i="23"/>
  <c r="I25" i="23"/>
  <c r="I26" i="23"/>
  <c r="I27" i="23"/>
  <c r="I28" i="23"/>
  <c r="I29" i="23"/>
  <c r="I30" i="23"/>
  <c r="I5" i="23"/>
  <c r="G31" i="23"/>
  <c r="F31" i="23"/>
  <c r="G31" i="32"/>
  <c r="H6" i="32"/>
  <c r="H7" i="32"/>
  <c r="H8" i="32"/>
  <c r="H9" i="32"/>
  <c r="H10" i="32"/>
  <c r="H11" i="32"/>
  <c r="H12" i="32"/>
  <c r="H13" i="32"/>
  <c r="H14" i="32"/>
  <c r="H15" i="32"/>
  <c r="H16" i="32"/>
  <c r="H17" i="32"/>
  <c r="H18" i="32"/>
  <c r="H19" i="32"/>
  <c r="H20" i="32"/>
  <c r="H21" i="32"/>
  <c r="H22" i="32"/>
  <c r="H23" i="32"/>
  <c r="H24" i="32"/>
  <c r="H25" i="32"/>
  <c r="H26" i="32"/>
  <c r="H27" i="32"/>
  <c r="H28" i="32"/>
  <c r="H29" i="32"/>
  <c r="H30" i="32"/>
  <c r="H5" i="32"/>
  <c r="G30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5" i="3"/>
  <c r="L8" i="40" l="1"/>
  <c r="I8" i="40"/>
  <c r="H8" i="39"/>
  <c r="J31" i="23"/>
  <c r="H30" i="23" l="1"/>
  <c r="H29" i="23"/>
  <c r="H28" i="23"/>
  <c r="H27" i="23"/>
  <c r="H26" i="23"/>
  <c r="H25" i="23"/>
  <c r="H24" i="23"/>
  <c r="H23" i="23"/>
  <c r="H22" i="23"/>
  <c r="H21" i="23"/>
  <c r="H20" i="23"/>
  <c r="H19" i="23"/>
  <c r="H18" i="23"/>
  <c r="H17" i="23"/>
  <c r="H16" i="23"/>
  <c r="H15" i="23"/>
  <c r="H14" i="23"/>
  <c r="H13" i="23"/>
  <c r="H12" i="23"/>
  <c r="H11" i="23"/>
  <c r="H10" i="23"/>
  <c r="H9" i="23"/>
  <c r="H8" i="23"/>
  <c r="H7" i="23"/>
  <c r="H6" i="23"/>
  <c r="H5" i="23"/>
  <c r="E31" i="23"/>
  <c r="D31" i="23"/>
  <c r="F19" i="32"/>
  <c r="E31" i="32"/>
  <c r="H31" i="32" s="1"/>
  <c r="D31" i="32"/>
  <c r="C31" i="32"/>
  <c r="F30" i="32"/>
  <c r="F29" i="32"/>
  <c r="F28" i="32"/>
  <c r="F27" i="32"/>
  <c r="F26" i="32"/>
  <c r="F25" i="32"/>
  <c r="F24" i="32"/>
  <c r="F23" i="32"/>
  <c r="F22" i="32"/>
  <c r="F21" i="32"/>
  <c r="F20" i="32"/>
  <c r="F18" i="32"/>
  <c r="F17" i="32"/>
  <c r="F16" i="32"/>
  <c r="F15" i="32"/>
  <c r="F14" i="32"/>
  <c r="F13" i="32"/>
  <c r="F12" i="32"/>
  <c r="F11" i="32"/>
  <c r="F10" i="32"/>
  <c r="F9" i="32"/>
  <c r="F8" i="32"/>
  <c r="F7" i="32"/>
  <c r="F6" i="32"/>
  <c r="F5" i="32"/>
  <c r="H31" i="23" l="1"/>
  <c r="I31" i="23"/>
  <c r="F31" i="32"/>
  <c r="F6" i="3" l="1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5" i="3"/>
  <c r="E30" i="3"/>
  <c r="H30" i="3" s="1"/>
  <c r="D30" i="3"/>
  <c r="C30" i="3"/>
  <c r="F30" i="3" l="1"/>
</calcChain>
</file>

<file path=xl/sharedStrings.xml><?xml version="1.0" encoding="utf-8"?>
<sst xmlns="http://schemas.openxmlformats.org/spreadsheetml/2006/main" count="353" uniqueCount="134">
  <si>
    <t>Total</t>
  </si>
  <si>
    <t>% Clasificados / Evaluados</t>
  </si>
  <si>
    <t>Amazonas</t>
  </si>
  <si>
    <t>Áncash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</si>
  <si>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</si>
  <si>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</si>
  <si>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</si>
  <si>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</si>
  <si>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</si>
  <si>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</si>
  <si>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</si>
  <si>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</si>
  <si>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</si>
  <si>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</si>
  <si>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</si>
  <si>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</si>
  <si>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 Metropolitana</t>
  </si>
  <si>
    <t>Lima Provincia</t>
  </si>
  <si>
    <t>Loreto</t>
  </si>
  <si>
    <t>Madre de Dios</t>
  </si>
  <si>
    <t>Moquegua</t>
  </si>
  <si>
    <t>Pasco</t>
  </si>
  <si>
    <t>Piura</t>
  </si>
  <si>
    <t>Puno</t>
  </si>
  <si>
    <t>San Martín</t>
  </si>
  <si>
    <t xml:space="preserve">Tacna </t>
  </si>
  <si>
    <t>Tumbes</t>
  </si>
  <si>
    <t>Ucayali</t>
  </si>
  <si>
    <t>Condición</t>
  </si>
  <si>
    <r>
      <t>Promedio</t>
    </r>
    <r>
      <rPr>
        <b/>
        <vertAlign val="superscript"/>
        <sz val="11"/>
        <color theme="1" tint="0.34998626667073579"/>
        <rFont val="Calibri"/>
        <family val="2"/>
        <scheme val="minor"/>
      </rPr>
      <t>2</t>
    </r>
  </si>
  <si>
    <r>
      <t>Límite inferior</t>
    </r>
    <r>
      <rPr>
        <b/>
        <vertAlign val="superscript"/>
        <sz val="11"/>
        <color theme="1" tint="0.34998626667073579"/>
        <rFont val="Calibri"/>
        <family val="2"/>
        <scheme val="minor"/>
      </rPr>
      <t>3</t>
    </r>
  </si>
  <si>
    <r>
      <t>Límite superior</t>
    </r>
    <r>
      <rPr>
        <b/>
        <vertAlign val="superscript"/>
        <sz val="11"/>
        <color theme="1" tint="0.34998626667073579"/>
        <rFont val="Calibri"/>
        <family val="2"/>
        <scheme val="minor"/>
      </rPr>
      <t>4</t>
    </r>
  </si>
  <si>
    <r>
      <t>Nº de postulantes evaluados</t>
    </r>
    <r>
      <rPr>
        <b/>
        <vertAlign val="superscript"/>
        <sz val="11"/>
        <color theme="1" tint="0.34998626667073579"/>
        <rFont val="Calibri"/>
        <family val="2"/>
        <scheme val="minor"/>
      </rPr>
      <t>1</t>
    </r>
  </si>
  <si>
    <t>No clasificados</t>
  </si>
  <si>
    <r>
      <t xml:space="preserve">Nº de postulantes evaluados </t>
    </r>
    <r>
      <rPr>
        <b/>
        <vertAlign val="superscript"/>
        <sz val="11"/>
        <color theme="1" tint="0.34998626667073579"/>
        <rFont val="Calibri"/>
        <family val="2"/>
        <scheme val="minor"/>
      </rPr>
      <t>3</t>
    </r>
  </si>
  <si>
    <r>
      <t>Región</t>
    </r>
    <r>
      <rPr>
        <b/>
        <vertAlign val="superscript"/>
        <sz val="11"/>
        <color theme="1" tint="0.34998626667073579"/>
        <rFont val="Calibri"/>
        <family val="2"/>
        <scheme val="minor"/>
      </rPr>
      <t>1</t>
    </r>
  </si>
  <si>
    <r>
      <t>Nº de postulantes inscritos</t>
    </r>
    <r>
      <rPr>
        <b/>
        <vertAlign val="superscript"/>
        <sz val="11"/>
        <color theme="1" tint="0.34998626667073579"/>
        <rFont val="Calibri"/>
        <family val="2"/>
        <scheme val="minor"/>
      </rPr>
      <t>2</t>
    </r>
  </si>
  <si>
    <t>Lima Metropolitana y Callao</t>
  </si>
  <si>
    <t>Lima Provincias</t>
  </si>
  <si>
    <t>Tacna</t>
  </si>
  <si>
    <t>2/Inscritos: número de postulantes inscritos en el concurso.</t>
  </si>
  <si>
    <t xml:space="preserve">1/Región: región donde rindieron la prueba. </t>
  </si>
  <si>
    <t>5/Ganadores: postulantes que ganaron una plaza.</t>
  </si>
  <si>
    <t>3/Límite inferior: límite inferior del intervalo de confianza en que se ubica el promedio obtenido por los postulantes en el instrumento de entrevista.</t>
  </si>
  <si>
    <t>4/Límite superior: límite inferior del intervalo de confianza en que se ubica el promedio obtenido por los postulantes en el instrumento de entrevista.</t>
  </si>
  <si>
    <r>
      <t>Ganadores</t>
    </r>
    <r>
      <rPr>
        <b/>
        <vertAlign val="superscript"/>
        <sz val="11"/>
        <color theme="1" tint="0.34998626667073579"/>
        <rFont val="Calibri"/>
        <family val="2"/>
        <scheme val="minor"/>
      </rPr>
      <t>5</t>
    </r>
  </si>
  <si>
    <t>3/Evaluados: número de postulantes que fueron evaluados en la Prueba Única Nacional.</t>
  </si>
  <si>
    <t>1/Región: región donde labora el postulante</t>
  </si>
  <si>
    <t>Tabla 1. Cuadro resumen del Concurso de Acceso a Cargos Directivos de IE y Especialistas en Educación, según región donde rindieron la prueba</t>
  </si>
  <si>
    <r>
      <t xml:space="preserve">Nº de postulantes que pasaron punto de corte de comprensión lectora </t>
    </r>
    <r>
      <rPr>
        <b/>
        <vertAlign val="superscript"/>
        <sz val="11"/>
        <color theme="1" tint="0.34998626667073579"/>
        <rFont val="Calibri"/>
        <family val="2"/>
        <scheme val="minor"/>
      </rPr>
      <t>4</t>
    </r>
  </si>
  <si>
    <t>4/Número de postulantes que superaron los puntajes mínimos establecidos en la Prueba Única Nacional para comprensión lectora.</t>
  </si>
  <si>
    <t>Tabla 2. Cuadro resumen del Concurso de Acceso a Cargos Directivos de IE y Especialistas en Educación, según región donde labora el postulante</t>
  </si>
  <si>
    <t>Nº de plazas ofertadas para cargos Directivos de IIEE</t>
  </si>
  <si>
    <t>2/Seleccionaron plaza: número de postulantes que seleccionaron plaza de Directivo de IIEE.</t>
  </si>
  <si>
    <r>
      <t>Región</t>
    </r>
    <r>
      <rPr>
        <vertAlign val="superscript"/>
        <sz val="11"/>
        <color rgb="FF595959"/>
        <rFont val="Calibri"/>
        <family val="2"/>
      </rPr>
      <t>1</t>
    </r>
  </si>
  <si>
    <r>
      <t>Nº de postulantes que seleccionaron plaza para cargos Directivos de IIEE</t>
    </r>
    <r>
      <rPr>
        <vertAlign val="superscript"/>
        <sz val="11"/>
        <color rgb="FF595959"/>
        <rFont val="Calibri"/>
        <family val="2"/>
      </rPr>
      <t>2</t>
    </r>
  </si>
  <si>
    <r>
      <t>Nivel</t>
    </r>
    <r>
      <rPr>
        <vertAlign val="superscript"/>
        <sz val="11"/>
        <color rgb="FF595959"/>
        <rFont val="Calibri"/>
        <family val="2"/>
      </rPr>
      <t>1</t>
    </r>
  </si>
  <si>
    <t>1/Nivel: nivel educativo al que pertenece la plaza ofertada.</t>
  </si>
  <si>
    <t>1/Región: región al que pertenece la plaza ofertada.</t>
  </si>
  <si>
    <t>Primaria</t>
  </si>
  <si>
    <t>Inicial</t>
  </si>
  <si>
    <t>Secundaria</t>
  </si>
  <si>
    <r>
      <t>Ganadores de plaza</t>
    </r>
    <r>
      <rPr>
        <b/>
        <vertAlign val="superscript"/>
        <sz val="11"/>
        <color theme="1" tint="0.34998626667073579"/>
        <rFont val="Calibri"/>
        <family val="2"/>
        <scheme val="minor"/>
      </rPr>
      <t>5</t>
    </r>
  </si>
  <si>
    <t>5/Ganadores de plaza: número de postulantes clasificados que alcanzaron vacante y ganaron plaza Directiva de IE o Especialista en Educación</t>
  </si>
  <si>
    <r>
      <t>Postulantes que seleccionaron plaza para cargos Directivos de IIEE</t>
    </r>
    <r>
      <rPr>
        <b/>
        <vertAlign val="superscript"/>
        <sz val="11"/>
        <color theme="1" tint="0.34998626667073579"/>
        <rFont val="Calibri"/>
        <family val="2"/>
        <scheme val="minor"/>
      </rPr>
      <t>1</t>
    </r>
  </si>
  <si>
    <r>
      <t xml:space="preserve">Postulantes que seleccionaron plaza para cargo de Especialista en Educación </t>
    </r>
    <r>
      <rPr>
        <b/>
        <vertAlign val="superscript"/>
        <sz val="11"/>
        <color theme="1" tint="0.34998626667073579"/>
        <rFont val="Calibri"/>
        <family val="2"/>
        <scheme val="minor"/>
      </rPr>
      <t>2</t>
    </r>
  </si>
  <si>
    <t>1/Postulantes que seleccionaron plaza de Directivo de IE.</t>
  </si>
  <si>
    <t>2/Postulantes que seleccionaron plaza de Especialista en Educación.</t>
  </si>
  <si>
    <t>3/Nº de postulantes evaluados: número de postulantes que rindieron la Prueba Única Nacional.</t>
  </si>
  <si>
    <t>--</t>
  </si>
  <si>
    <t>5/Límite inferior: límite inferior del intervalo de confianza en que se ubica el porcentaje de acierto promedio obtenido por los postulantes en la sub prueba de Comprensión Lectora.</t>
  </si>
  <si>
    <t>6/Límite superior: límite superior del intervalo de confianza en que se ubica el porcentaje de acierto promedio obtenido por los postulantes en la sub prueba de Comprensión Lectora.</t>
  </si>
  <si>
    <r>
      <t>Nº de postulantes evaluados</t>
    </r>
    <r>
      <rPr>
        <b/>
        <vertAlign val="superscript"/>
        <sz val="11"/>
        <color theme="1" tint="0.34998626667073579"/>
        <rFont val="Calibri"/>
        <family val="2"/>
        <scheme val="minor"/>
      </rPr>
      <t>3</t>
    </r>
  </si>
  <si>
    <r>
      <t>Promedio</t>
    </r>
    <r>
      <rPr>
        <b/>
        <vertAlign val="superscript"/>
        <sz val="11"/>
        <color theme="1" tint="0.34998626667073579"/>
        <rFont val="Calibri"/>
        <family val="2"/>
        <scheme val="minor"/>
      </rPr>
      <t>4</t>
    </r>
  </si>
  <si>
    <r>
      <t>Límite inferior</t>
    </r>
    <r>
      <rPr>
        <b/>
        <vertAlign val="superscript"/>
        <sz val="11"/>
        <color theme="1" tint="0.34998626667073579"/>
        <rFont val="Calibri"/>
        <family val="2"/>
        <scheme val="minor"/>
      </rPr>
      <t>5</t>
    </r>
  </si>
  <si>
    <r>
      <t>Límite superior</t>
    </r>
    <r>
      <rPr>
        <b/>
        <vertAlign val="superscript"/>
        <sz val="11"/>
        <color theme="1" tint="0.34998626667073579"/>
        <rFont val="Calibri"/>
        <family val="2"/>
        <scheme val="minor"/>
      </rPr>
      <t>6</t>
    </r>
  </si>
  <si>
    <t/>
  </si>
  <si>
    <t>5/Límite inferior: límite inferior del intervalo de confianza en que se ubica el porcentaje de acierto promedio obtenido por los postulantes en la sub prueba de Casos de Gestión.</t>
  </si>
  <si>
    <t>6/Límite superior: límite superior del intervalo de confianza en que se ubica el porcentaje de acierto promedio obtenido por los postulantes en la sub prueba de Casos de Gestión.</t>
  </si>
  <si>
    <t>5/Límite inferior: límite inferior del intervalo de confianza en que se ubica el porcentaje de acierto promedio obtenido por los postulantes en la sub prueba de Casos Pedagógicos.</t>
  </si>
  <si>
    <t>6/Límite superior: límite superior del intervalo de confianza en que se ubica el porcentaje de acierto promedio obtenido por los postulantes en la sub prueba de Casos Pedagógicos.</t>
  </si>
  <si>
    <t>4/Promedio: porcentaje de acierto promedio en la sub prueba de Casos Pedagógicos.</t>
  </si>
  <si>
    <t>4/Promedio: porcentaje de acierto promedio en la sub prueba de Casos de Gestión.</t>
  </si>
  <si>
    <t>4/Promedio: porcentaje de acierto promedio en la sub prueba de Comprensión de Textos.</t>
  </si>
  <si>
    <t>2/Promedio de los puntajes obtenidos en la entrevista. Este instrumento tuvo un puntaje máximo de 100 puntos.</t>
  </si>
  <si>
    <t>No ganadores</t>
  </si>
  <si>
    <t>2/Promedio de los puntajes obtenidos en el instrumento de valoración de trayectoria profesional. Este instrumento tuvo un puntaje máximo de 100 puntos.</t>
  </si>
  <si>
    <t>3/Límite inferior: límite inferior del intervalo de confianza en que se ubica el promedio obtenido por los postulantes en el instrumento de valoración de trayectoria profesional.</t>
  </si>
  <si>
    <t>4/Límite superior: límite inferior del intervalo de confianza en que se ubica el promedio obtenido por los postulantes en el instrumento de valoración de trayectoria profesional.</t>
  </si>
  <si>
    <t>2/Promedio de los puntajes obtenidos en el instrumento de valoración de trayectoria profesional. Este instrumento tuvo un puntaje máximo de 50 puntos.</t>
  </si>
  <si>
    <t>Fuente: MINEDU-DIGEDD-DIED, Concurso Público de Acceso a cargos Directivos de II.EE. Públicas y de Especialista en Educación, 2016.</t>
  </si>
  <si>
    <t>% Ganadores/Clasificados</t>
  </si>
  <si>
    <r>
      <t>Nº de postulantes que cumplen requisitos para plaza de Directivos de IIEE</t>
    </r>
    <r>
      <rPr>
        <vertAlign val="superscript"/>
        <sz val="11"/>
        <color rgb="FF595959"/>
        <rFont val="Calibri"/>
        <family val="2"/>
      </rPr>
      <t>4</t>
    </r>
  </si>
  <si>
    <t>Nº de plazas ofertadas para cargo de Especialista en Educación</t>
  </si>
  <si>
    <t>% Superaron los puntajes mínimos en la PUN / Seleccionaron plaza cargos  de Especialista en Educación</t>
  </si>
  <si>
    <r>
      <t>Ganadores de plaza de Especialista en Educación</t>
    </r>
    <r>
      <rPr>
        <b/>
        <vertAlign val="superscript"/>
        <sz val="11"/>
        <color theme="1" tint="0.34998626667073579"/>
        <rFont val="Calibri"/>
        <family val="2"/>
        <scheme val="minor"/>
      </rPr>
      <t>6</t>
    </r>
  </si>
  <si>
    <r>
      <t>Nº de postulantes que clasificaron a la etapa descentralizada para plaza de Directivos de IIEE</t>
    </r>
    <r>
      <rPr>
        <vertAlign val="superscript"/>
        <sz val="11"/>
        <color rgb="FF595959"/>
        <rFont val="Calibri"/>
        <family val="2"/>
      </rPr>
      <t>3</t>
    </r>
  </si>
  <si>
    <r>
      <t>Ganadores de plaza Directiva de IIEE</t>
    </r>
    <r>
      <rPr>
        <b/>
        <vertAlign val="superscript"/>
        <sz val="11"/>
        <color theme="1" tint="0.34998626667073579"/>
        <rFont val="Calibri"/>
        <family val="2"/>
        <scheme val="minor"/>
      </rPr>
      <t>5</t>
    </r>
  </si>
  <si>
    <t>3/Clasificados: número de postulantes que superaron los puntajes mínimos establecidos en la Prueba Única Nacional y seleccionaron cargo de Directivo de IIEE.</t>
  </si>
  <si>
    <t>4/Cumple requisitos: número de postulantes que cumplen los requisitos del concurso para poder acceder a plaza de Directivo de IIEE.</t>
  </si>
  <si>
    <t>5/Ganadores de plaza: número de postulantes clasificados que alcanzaron vacante y ganaron plaza de Directivo de IIEE.</t>
  </si>
  <si>
    <r>
      <t>Nº de postulantes que seleccionaron plaza para cargo de Especialista en Educación</t>
    </r>
    <r>
      <rPr>
        <vertAlign val="superscript"/>
        <sz val="11"/>
        <color rgb="FF595959"/>
        <rFont val="Calibri"/>
        <family val="2"/>
      </rPr>
      <t>2</t>
    </r>
  </si>
  <si>
    <t>% Clasificaron / Superaron puntajes mínimos de la PUN para plaza de Especialista en Educación</t>
  </si>
  <si>
    <t>% Cumple requisitos / Clasificaron para plaza de Especialista en Educación</t>
  </si>
  <si>
    <t>% Clasificaron / Seleccionaron plaza de Directivos de IIEE</t>
  </si>
  <si>
    <t>% Cumple requisitos / Clasificaron para plaza de Directivos de IIEE</t>
  </si>
  <si>
    <t>% Ganadores de plaza / Cumple requisitos para plaza de Directivos de IIEE</t>
  </si>
  <si>
    <t>% Ganadores de plaza / Cumple requisitos para plaza de Especialista en Educación</t>
  </si>
  <si>
    <t>2/Seleccionaron plaza: número de postulantes que seleccionaron plaza de Especialista en Educación.</t>
  </si>
  <si>
    <t>3/Superaron los puntajes mínimos: número de postulantes que superaron los puntajes mínimos establecidos en la Prueba Única Nacional para plaza de Especialista en Educación.</t>
  </si>
  <si>
    <t>5/Cumple requisitos: número de postulantes que cumplen los requisitos del concurso para poder acceder a plaza de Especialista en Educación.</t>
  </si>
  <si>
    <t>6/Ganadores de plaza: número de postulantes clasificados que alcanzaron vacante y ganaron plaza de Especialista en Educación.</t>
  </si>
  <si>
    <t>Tabla 7. Porcentaje de acierto promedio en la subprueba de Comprensión de Textos</t>
  </si>
  <si>
    <t>9/Ganadores de plaza: número de postulantes clasificados que alcanzaron vacante y ganaron plaza.</t>
  </si>
  <si>
    <t>4/Clasificados: número de postulantes que además de superar los puntajes mínimos establecidos en la Prueba Única Nacional alcanzaron una vacante de evaluación.</t>
  </si>
  <si>
    <r>
      <t>Ganador de plaza</t>
    </r>
    <r>
      <rPr>
        <b/>
        <vertAlign val="superscript"/>
        <sz val="11"/>
        <color theme="1" tint="0.34998626667073579"/>
        <rFont val="Calibri"/>
        <family val="2"/>
        <scheme val="minor"/>
      </rPr>
      <t>9</t>
    </r>
  </si>
  <si>
    <r>
      <t>Alcanzaron vacante pero no ganaron plaza</t>
    </r>
    <r>
      <rPr>
        <b/>
        <vertAlign val="superscript"/>
        <sz val="11"/>
        <color theme="1" tint="0.34998626667073579"/>
        <rFont val="Calibri"/>
        <family val="2"/>
        <scheme val="minor"/>
      </rPr>
      <t>8</t>
    </r>
  </si>
  <si>
    <r>
      <t>Clasificados que no alcanzaron vacante</t>
    </r>
    <r>
      <rPr>
        <b/>
        <vertAlign val="superscript"/>
        <sz val="11"/>
        <color theme="1" tint="0.34998626667073579"/>
        <rFont val="Calibri"/>
        <family val="2"/>
        <scheme val="minor"/>
      </rPr>
      <t>7</t>
    </r>
  </si>
  <si>
    <t>7/Clasificados que no alcanzaron vacante: número de postulantes que superaron los puntajes mínimos establecidos en la Prueba Única Nacional para la plaza elegida pero no alcanzaron una vacante de evaluación.</t>
  </si>
  <si>
    <t>8/Con vacante no ganador de plaza: número de postulantes que superaron los puntajes mínimos establecidos en la Prueba Única Nacional para la plaza elegida, alcanzaron una vacante de evaluación pero no ganaron una plaza.</t>
  </si>
  <si>
    <t>Tabla 8. Porcentaje de acierto promedio en la subprueba de Casos de Gestión</t>
  </si>
  <si>
    <t>Tabla 9. Porcentaje de acierto promedio en la subprueba de Casos Pedagógicos</t>
  </si>
  <si>
    <t>1/Nº de postulantes evaluados: número de postulantes que alcanzaron vacante para plaza y cumplen los requisitos del concurso para poder acceder a plaza de Directivo de IIEE.</t>
  </si>
  <si>
    <t>Tabla 3. Cuadro resumen del Concurso de Acceso a Cargos Directivos de IE y Especialistas en Educación, para cargos Directivos de IE según región de la plaza ofertada</t>
  </si>
  <si>
    <t>Tabla 10. Puntaje promedio en la Valoración de Trayectoria Profesional, para cargos Directivos de IE</t>
  </si>
  <si>
    <t>1/Nº de postulantes evaluados: número de postulantes que alcanzaron vacante para plaza, cumplen los requisitos del concurso para poder acceder a plaza de Especialista en Educación y se presentaron a la entrevista.</t>
  </si>
  <si>
    <r>
      <t xml:space="preserve">Nº de postulantes que superaron los puntajes mínimos de la PUN para plaza de Especialista en Educación </t>
    </r>
    <r>
      <rPr>
        <vertAlign val="superscript"/>
        <sz val="11"/>
        <color rgb="FF595959"/>
        <rFont val="Calibri"/>
        <family val="2"/>
      </rPr>
      <t>3</t>
    </r>
  </si>
  <si>
    <r>
      <t>Nº de postulantes que clasificaron a la etapa descentralizada para plaza de Especialista en Educación</t>
    </r>
    <r>
      <rPr>
        <vertAlign val="superscript"/>
        <sz val="11"/>
        <color rgb="FF595959"/>
        <rFont val="Calibri"/>
        <family val="2"/>
      </rPr>
      <t>4</t>
    </r>
  </si>
  <si>
    <r>
      <t>Nº de postulantes que cumplen requisitos para plaza de Especialista en Educación</t>
    </r>
    <r>
      <rPr>
        <vertAlign val="superscript"/>
        <sz val="11"/>
        <color rgb="FF595959"/>
        <rFont val="Calibri"/>
        <family val="2"/>
      </rPr>
      <t>5</t>
    </r>
  </si>
  <si>
    <t>Tabla 6. Cuadro resumen del Concurso de Acceso a Cargos Directivos de IE y Especialistas en Educación, para cargo de Especialista en Educación según nivel de la plaza ofertada</t>
  </si>
  <si>
    <t>Tabla 11. Puntaje promedio en la Valoración de Trayectoria Profesional, para cargo de Especialista en Educación</t>
  </si>
  <si>
    <t>Tabla 12. Puntaje promedio en Entrevista, para cargo de Especialista en Educación</t>
  </si>
  <si>
    <t>Tabla 5. Cuadro resumen del Concurso de Acceso a Cargos Directivos de IE y Especialistas en Educación, para cargo de Especialista en Educación según región de la plaza ofertada</t>
  </si>
  <si>
    <t>Tabla 4. Cuadro resumen del Concurso de Acceso a Cargos Directivos de IE y Especialistas en Educación, para cargos Directivos de IE según nivel de la plaza ofertada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</si>
</sst>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%"/>
  </numFmts>
  <fonts count="20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1"/>
      <color theme="1" tint="0.34998626667073579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1" tint="0.34998626667073579"/>
      <name val="Calibri"/>
      <family val="2"/>
    </font>
    <font>
      <sz val="11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</font>
    <font>
      <b/>
      <vertAlign val="superscript"/>
      <sz val="11"/>
      <color theme="1" tint="0.34998626667073579"/>
      <name val="Calibri"/>
      <family val="2"/>
      <scheme val="minor"/>
    </font>
    <font>
      <sz val="11"/>
      <color rgb="FF595959"/>
      <name val="Calibri"/>
      <family val="2"/>
      <scheme val="minor"/>
    </font>
    <font>
      <u/>
      <sz val="11"/>
      <color theme="10"/>
      <name val="Calibri"/>
      <family val="2"/>
      <charset val="1"/>
    </font>
    <font>
      <u/>
      <sz val="11"/>
      <color theme="11"/>
      <name val="Calibri"/>
      <family val="2"/>
      <charset val="1"/>
    </font>
    <font>
      <sz val="14"/>
      <color rgb="FF000000"/>
      <name val="Calibri"/>
      <family val="2"/>
      <charset val="1"/>
    </font>
    <font>
      <sz val="10"/>
      <name val="Arial"/>
      <family val="2"/>
    </font>
    <font>
      <vertAlign val="superscript"/>
      <sz val="11"/>
      <color rgb="FF59595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BFCFF"/>
        <bgColor indexed="64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25">
    <xf numFmtId="0" fontId="0" fillId="0" borderId="0"/>
    <xf numFmtId="9" fontId="7" fillId="0" borderId="0" applyBorder="0" applyProtection="0"/>
    <xf numFmtId="0" fontId="7" fillId="0" borderId="0"/>
    <xf numFmtId="0" fontId="6" fillId="0" borderId="0"/>
    <xf numFmtId="0" fontId="9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8" fillId="0" borderId="0"/>
    <xf numFmtId="0" fontId="1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10" fillId="0" borderId="1" xfId="4" applyFont="1" applyFill="1" applyBorder="1" applyAlignment="1">
      <alignment vertical="top"/>
    </xf>
    <xf numFmtId="0" fontId="11" fillId="0" borderId="1" xfId="3" applyFont="1" applyBorder="1" applyAlignment="1">
      <alignment horizontal="center"/>
    </xf>
    <xf numFmtId="0" fontId="5" fillId="0" borderId="0" xfId="5"/>
    <xf numFmtId="164" fontId="11" fillId="0" borderId="1" xfId="1" applyNumberFormat="1" applyFont="1" applyBorder="1" applyAlignment="1">
      <alignment horizontal="center"/>
    </xf>
    <xf numFmtId="0" fontId="12" fillId="0" borderId="0" xfId="4" applyFont="1" applyFill="1" applyBorder="1" applyAlignment="1">
      <alignment vertical="top"/>
    </xf>
    <xf numFmtId="0" fontId="14" fillId="0" borderId="0" xfId="5" applyFont="1"/>
    <xf numFmtId="0" fontId="8" fillId="2" borderId="1" xfId="3" applyFont="1" applyFill="1" applyBorder="1" applyAlignment="1">
      <alignment horizontal="center" vertical="center" wrapText="1"/>
    </xf>
    <xf numFmtId="0" fontId="5" fillId="0" borderId="0" xfId="5" applyAlignment="1"/>
    <xf numFmtId="0" fontId="8" fillId="2" borderId="1" xfId="7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top"/>
    </xf>
    <xf numFmtId="0" fontId="17" fillId="0" borderId="0" xfId="0" applyFont="1" applyAlignment="1">
      <alignment horizontal="center"/>
    </xf>
    <xf numFmtId="0" fontId="8" fillId="2" borderId="4" xfId="3" applyFont="1" applyFill="1" applyBorder="1" applyAlignment="1">
      <alignment horizontal="center" vertical="center" wrapText="1"/>
    </xf>
    <xf numFmtId="0" fontId="18" fillId="0" borderId="0" xfId="22"/>
    <xf numFmtId="0" fontId="8" fillId="2" borderId="1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164" fontId="11" fillId="0" borderId="1" xfId="3" applyNumberFormat="1" applyFont="1" applyBorder="1" applyAlignment="1">
      <alignment horizontal="center"/>
    </xf>
    <xf numFmtId="0" fontId="14" fillId="0" borderId="0" xfId="5" applyFont="1" applyFill="1"/>
    <xf numFmtId="0" fontId="8" fillId="2" borderId="2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5" fillId="0" borderId="0" xfId="5" applyFont="1" applyAlignment="1">
      <alignment wrapText="1"/>
    </xf>
    <xf numFmtId="0" fontId="5" fillId="0" borderId="0" xfId="5" applyAlignment="1">
      <alignment wrapText="1"/>
    </xf>
    <xf numFmtId="0" fontId="11" fillId="0" borderId="2" xfId="9" applyFont="1" applyFill="1" applyBorder="1" applyAlignment="1">
      <alignment horizontal="center" vertical="center"/>
    </xf>
    <xf numFmtId="0" fontId="2" fillId="0" borderId="0" xfId="5" applyFont="1"/>
    <xf numFmtId="0" fontId="8" fillId="2" borderId="4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1" fontId="11" fillId="0" borderId="6" xfId="3" applyNumberFormat="1" applyFont="1" applyFill="1" applyBorder="1" applyAlignment="1">
      <alignment horizontal="center" vertical="center"/>
    </xf>
    <xf numFmtId="2" fontId="11" fillId="0" borderId="6" xfId="3" applyNumberFormat="1" applyFont="1" applyFill="1" applyBorder="1" applyAlignment="1">
      <alignment horizontal="center" vertical="center"/>
    </xf>
    <xf numFmtId="1" fontId="11" fillId="0" borderId="1" xfId="3" applyNumberFormat="1" applyFont="1" applyFill="1" applyBorder="1" applyAlignment="1">
      <alignment horizontal="center" vertical="center"/>
    </xf>
    <xf numFmtId="2" fontId="11" fillId="0" borderId="1" xfId="3" applyNumberFormat="1" applyFont="1" applyFill="1" applyBorder="1" applyAlignment="1">
      <alignment horizontal="center" vertical="center"/>
    </xf>
    <xf numFmtId="0" fontId="0" fillId="0" borderId="0" xfId="0" applyBorder="1"/>
    <xf numFmtId="0" fontId="11" fillId="0" borderId="0" xfId="3" applyFont="1" applyFill="1" applyBorder="1" applyAlignment="1">
      <alignment horizontal="center"/>
    </xf>
    <xf numFmtId="165" fontId="5" fillId="0" borderId="0" xfId="5" applyNumberFormat="1"/>
    <xf numFmtId="0" fontId="11" fillId="0" borderId="1" xfId="3" applyFont="1" applyFill="1" applyBorder="1" applyAlignment="1">
      <alignment horizontal="center" vertical="center"/>
    </xf>
    <xf numFmtId="164" fontId="14" fillId="0" borderId="1" xfId="1" applyNumberFormat="1" applyFont="1" applyFill="1" applyBorder="1" applyAlignment="1">
      <alignment horizontal="center" vertical="center"/>
    </xf>
    <xf numFmtId="0" fontId="11" fillId="0" borderId="1" xfId="3" quotePrefix="1" applyFont="1" applyFill="1" applyBorder="1" applyAlignment="1">
      <alignment horizontal="center" vertical="center"/>
    </xf>
    <xf numFmtId="0" fontId="5" fillId="0" borderId="0" xfId="5" applyFill="1" applyAlignment="1"/>
    <xf numFmtId="0" fontId="8" fillId="2" borderId="2" xfId="3" applyFont="1" applyFill="1" applyBorder="1" applyAlignment="1">
      <alignment horizontal="center" vertical="center" wrapText="1"/>
    </xf>
    <xf numFmtId="0" fontId="8" fillId="2" borderId="5" xfId="3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</cellXfs>
  <cellStyles count="25">
    <cellStyle name="Hipervínculo" xfId="10" builtinId="8" hidden="1"/>
    <cellStyle name="Hipervínculo" xfId="12" builtinId="8" hidden="1"/>
    <cellStyle name="Hipervínculo" xfId="14" builtinId="8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Normal" xfId="0" builtinId="0"/>
    <cellStyle name="Normal 2" xfId="3"/>
    <cellStyle name="Normal 2 2" xfId="7"/>
    <cellStyle name="Normal 2 2 2" xfId="19"/>
    <cellStyle name="Normal 2 3" xfId="9"/>
    <cellStyle name="Normal 2 3 2" xfId="21"/>
    <cellStyle name="Normal 2 4" xfId="16"/>
    <cellStyle name="Normal 3" xfId="5"/>
    <cellStyle name="Normal 3 2" xfId="8"/>
    <cellStyle name="Normal 3 2 2" xfId="20"/>
    <cellStyle name="Normal 3 3" xfId="17"/>
    <cellStyle name="Normal 4" xfId="23"/>
    <cellStyle name="Normal_Tabla 2." xfId="22"/>
    <cellStyle name="Porcentaje" xfId="1" builtinId="5"/>
    <cellStyle name="Porcentaje 2" xfId="6"/>
    <cellStyle name="Porcentaje 2 2" xfId="18"/>
    <cellStyle name="Porcentaje 3" xfId="24"/>
    <cellStyle name="Texto explicativo" xfId="2" builtinId="53" customBuiltin="1"/>
    <cellStyle name="Texto explicativo 2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6E6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BFCFF"/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6"/>
  <sheetViews>
    <sheetView showGridLines="0" tabSelected="1" zoomScale="90" zoomScaleNormal="90" zoomScalePageLayoutView="70" workbookViewId="0">
      <selection activeCell="G5" sqref="G5"/>
    </sheetView>
  </sheetViews>
  <sheetFormatPr baseColWidth="10" defaultRowHeight="15" x14ac:dyDescent="0.25"/>
  <cols>
    <col min="1" max="1" width="11.85546875" bestFit="1" customWidth="1"/>
    <col min="2" max="2" width="28.85546875" customWidth="1"/>
    <col min="3" max="3" width="14.85546875" customWidth="1"/>
    <col min="4" max="4" width="16.42578125" customWidth="1"/>
    <col min="5" max="5" width="20.140625" customWidth="1"/>
    <col min="6" max="6" width="15.140625" customWidth="1"/>
  </cols>
  <sheetData>
    <row r="2" spans="2:8" x14ac:dyDescent="0.25">
      <c r="B2" s="5" t="s">
        <v>48</v>
      </c>
    </row>
    <row r="4" spans="2:8" ht="74.25" customHeight="1" x14ac:dyDescent="0.25">
      <c r="B4" s="7" t="s">
        <v>35</v>
      </c>
      <c r="C4" s="7" t="s">
        <v>36</v>
      </c>
      <c r="D4" s="7" t="s">
        <v>34</v>
      </c>
      <c r="E4" s="7" t="s">
        <v>49</v>
      </c>
      <c r="F4" s="7" t="s">
        <v>1</v>
      </c>
      <c r="G4" s="14" t="s">
        <v>62</v>
      </c>
      <c r="H4" s="14" t="s">
        <v>91</v>
      </c>
    </row>
    <row r="5" spans="2:8" ht="15" customHeight="1" x14ac:dyDescent="0.25">
      <c r="B5" s="1" t="s">
        <v>2</v>
      </c>
      <c r="C5" s="2">
        <v>332</v>
      </c>
      <c r="D5" s="2">
        <v>282</v>
      </c>
      <c r="E5" s="2">
        <v>224</v>
      </c>
      <c r="F5" s="4">
        <f t="shared" ref="F5:F30" si="0">+E5/D5</f>
        <v>0.79432624113475181</v>
      </c>
      <c r="G5" s="2">
        <v>102</v>
      </c>
      <c r="H5" s="4">
        <f>G5/E5</f>
        <v>0.45535714285714285</v>
      </c>
    </row>
    <row r="6" spans="2:8" x14ac:dyDescent="0.25">
      <c r="B6" s="1" t="s">
        <v>3</v>
      </c>
      <c r="C6" s="2">
        <v>1179</v>
      </c>
      <c r="D6" s="2">
        <v>1023</v>
      </c>
      <c r="E6" s="2">
        <v>799</v>
      </c>
      <c r="F6" s="4">
        <f t="shared" si="0"/>
        <v>0.7810361681329423</v>
      </c>
      <c r="G6" s="2">
        <v>242</v>
      </c>
      <c r="H6" s="4">
        <f t="shared" ref="H6:H30" si="1">G6/E6</f>
        <v>0.30287859824780977</v>
      </c>
    </row>
    <row r="7" spans="2:8" ht="16.5" customHeight="1" x14ac:dyDescent="0.25">
      <c r="B7" s="1" t="s">
        <v>4</v>
      </c>
      <c r="C7" s="2">
        <v>508</v>
      </c>
      <c r="D7" s="2">
        <v>438</v>
      </c>
      <c r="E7" s="2">
        <v>312</v>
      </c>
      <c r="F7" s="4">
        <f t="shared" si="0"/>
        <v>0.71232876712328763</v>
      </c>
      <c r="G7" s="2">
        <v>119</v>
      </c>
      <c r="H7" s="4">
        <f t="shared" si="1"/>
        <v>0.38141025641025639</v>
      </c>
    </row>
    <row r="8" spans="2:8" x14ac:dyDescent="0.25">
      <c r="B8" s="1" t="s">
        <v>5</v>
      </c>
      <c r="C8" s="2">
        <v>1441</v>
      </c>
      <c r="D8" s="2">
        <v>1274</v>
      </c>
      <c r="E8" s="2">
        <v>1069</v>
      </c>
      <c r="F8" s="4">
        <f t="shared" si="0"/>
        <v>0.8390894819466248</v>
      </c>
      <c r="G8" s="2">
        <v>214</v>
      </c>
      <c r="H8" s="4">
        <f t="shared" si="1"/>
        <v>0.20018709073900842</v>
      </c>
    </row>
    <row r="9" spans="2:8" ht="15.75" customHeight="1" x14ac:dyDescent="0.25">
      <c r="B9" s="1" t="s">
        <v>6</v>
      </c>
      <c r="C9" s="2">
        <v>709</v>
      </c>
      <c r="D9" s="2">
        <v>618</v>
      </c>
      <c r="E9" s="2">
        <v>380</v>
      </c>
      <c r="F9" s="4">
        <f t="shared" si="0"/>
        <v>0.61488673139158578</v>
      </c>
      <c r="G9" s="2">
        <v>183</v>
      </c>
      <c r="H9" s="4">
        <f t="shared" si="1"/>
        <v>0.48157894736842105</v>
      </c>
    </row>
    <row r="10" spans="2:8" x14ac:dyDescent="0.25">
      <c r="B10" s="1" t="s">
        <v>7</v>
      </c>
      <c r="C10" s="2">
        <v>1637</v>
      </c>
      <c r="D10" s="2">
        <v>1383</v>
      </c>
      <c r="E10" s="2">
        <v>1031</v>
      </c>
      <c r="F10" s="4">
        <f t="shared" si="0"/>
        <v>0.74548083875632687</v>
      </c>
      <c r="G10" s="2">
        <v>409</v>
      </c>
      <c r="H10" s="4">
        <f t="shared" si="1"/>
        <v>0.39670223084384093</v>
      </c>
    </row>
    <row r="11" spans="2:8" x14ac:dyDescent="0.25">
      <c r="B11" s="1" t="s">
        <v>9</v>
      </c>
      <c r="C11" s="2">
        <v>1195</v>
      </c>
      <c r="D11" s="2">
        <v>1048</v>
      </c>
      <c r="E11" s="2">
        <v>843</v>
      </c>
      <c r="F11" s="4">
        <f t="shared" si="0"/>
        <v>0.80438931297709926</v>
      </c>
      <c r="G11" s="2">
        <v>250</v>
      </c>
      <c r="H11" s="4">
        <f t="shared" si="1"/>
        <v>0.29655990510083036</v>
      </c>
    </row>
    <row r="12" spans="2:8" x14ac:dyDescent="0.25">
      <c r="B12" s="1" t="s">
        <v>10</v>
      </c>
      <c r="C12" s="2">
        <v>372</v>
      </c>
      <c r="D12" s="2">
        <v>315</v>
      </c>
      <c r="E12" s="2">
        <v>222</v>
      </c>
      <c r="F12" s="4">
        <f t="shared" si="0"/>
        <v>0.70476190476190481</v>
      </c>
      <c r="G12" s="2">
        <v>110</v>
      </c>
      <c r="H12" s="4">
        <f t="shared" si="1"/>
        <v>0.49549549549549549</v>
      </c>
    </row>
    <row r="13" spans="2:8" x14ac:dyDescent="0.25">
      <c r="B13" s="1" t="s">
        <v>11</v>
      </c>
      <c r="C13" s="2">
        <v>786</v>
      </c>
      <c r="D13" s="2">
        <v>666</v>
      </c>
      <c r="E13" s="2">
        <v>415</v>
      </c>
      <c r="F13" s="4">
        <f t="shared" si="0"/>
        <v>0.62312312312312312</v>
      </c>
      <c r="G13" s="2">
        <v>149</v>
      </c>
      <c r="H13" s="4">
        <f t="shared" si="1"/>
        <v>0.35903614457831323</v>
      </c>
    </row>
    <row r="14" spans="2:8" x14ac:dyDescent="0.25">
      <c r="B14" s="1" t="s">
        <v>12</v>
      </c>
      <c r="C14" s="2">
        <v>794</v>
      </c>
      <c r="D14" s="2">
        <v>700</v>
      </c>
      <c r="E14" s="2">
        <v>551</v>
      </c>
      <c r="F14" s="4">
        <f t="shared" si="0"/>
        <v>0.78714285714285714</v>
      </c>
      <c r="G14" s="2">
        <v>141</v>
      </c>
      <c r="H14" s="4">
        <f t="shared" si="1"/>
        <v>0.2558983666061706</v>
      </c>
    </row>
    <row r="15" spans="2:8" x14ac:dyDescent="0.25">
      <c r="B15" s="1" t="s">
        <v>13</v>
      </c>
      <c r="C15" s="2">
        <v>1505</v>
      </c>
      <c r="D15" s="2">
        <v>1348</v>
      </c>
      <c r="E15" s="2">
        <v>1090</v>
      </c>
      <c r="F15" s="4">
        <f t="shared" si="0"/>
        <v>0.8086053412462908</v>
      </c>
      <c r="G15" s="2">
        <v>288</v>
      </c>
      <c r="H15" s="4">
        <f t="shared" si="1"/>
        <v>0.26422018348623855</v>
      </c>
    </row>
    <row r="16" spans="2:8" x14ac:dyDescent="0.25">
      <c r="B16" s="1" t="s">
        <v>14</v>
      </c>
      <c r="C16" s="2">
        <v>1256</v>
      </c>
      <c r="D16" s="2">
        <v>1051</v>
      </c>
      <c r="E16" s="2">
        <v>865</v>
      </c>
      <c r="F16" s="4">
        <f t="shared" si="0"/>
        <v>0.82302568981921975</v>
      </c>
      <c r="G16" s="2">
        <v>264</v>
      </c>
      <c r="H16" s="4">
        <f t="shared" si="1"/>
        <v>0.30520231213872834</v>
      </c>
    </row>
    <row r="17" spans="2:8" x14ac:dyDescent="0.25">
      <c r="B17" s="1" t="s">
        <v>15</v>
      </c>
      <c r="C17" s="2">
        <v>1166</v>
      </c>
      <c r="D17" s="2">
        <v>975</v>
      </c>
      <c r="E17" s="2">
        <v>795</v>
      </c>
      <c r="F17" s="4">
        <f t="shared" si="0"/>
        <v>0.81538461538461537</v>
      </c>
      <c r="G17" s="2">
        <v>170</v>
      </c>
      <c r="H17" s="4">
        <f t="shared" si="1"/>
        <v>0.21383647798742139</v>
      </c>
    </row>
    <row r="18" spans="2:8" x14ac:dyDescent="0.25">
      <c r="B18" s="1" t="s">
        <v>37</v>
      </c>
      <c r="C18" s="2">
        <v>4696</v>
      </c>
      <c r="D18" s="2">
        <v>3867</v>
      </c>
      <c r="E18" s="2">
        <v>3145</v>
      </c>
      <c r="F18" s="4">
        <f t="shared" si="0"/>
        <v>0.81329195758986295</v>
      </c>
      <c r="G18" s="2">
        <v>590</v>
      </c>
      <c r="H18" s="4">
        <f t="shared" si="1"/>
        <v>0.18759936406995231</v>
      </c>
    </row>
    <row r="19" spans="2:8" x14ac:dyDescent="0.25">
      <c r="B19" s="1" t="s">
        <v>38</v>
      </c>
      <c r="C19" s="2">
        <v>657</v>
      </c>
      <c r="D19" s="2">
        <v>568</v>
      </c>
      <c r="E19" s="2">
        <v>467</v>
      </c>
      <c r="F19" s="4">
        <f t="shared" si="0"/>
        <v>0.82218309859154926</v>
      </c>
      <c r="G19" s="2">
        <v>146</v>
      </c>
      <c r="H19" s="4">
        <f t="shared" si="1"/>
        <v>0.31263383297644537</v>
      </c>
    </row>
    <row r="20" spans="2:8" x14ac:dyDescent="0.25">
      <c r="B20" s="1" t="s">
        <v>18</v>
      </c>
      <c r="C20" s="2">
        <v>631</v>
      </c>
      <c r="D20" s="2">
        <v>579</v>
      </c>
      <c r="E20" s="2">
        <v>334</v>
      </c>
      <c r="F20" s="4">
        <f t="shared" si="0"/>
        <v>0.57685664939550951</v>
      </c>
      <c r="G20" s="2">
        <v>183</v>
      </c>
      <c r="H20" s="4">
        <f t="shared" si="1"/>
        <v>0.54790419161676651</v>
      </c>
    </row>
    <row r="21" spans="2:8" x14ac:dyDescent="0.25">
      <c r="B21" s="1" t="s">
        <v>19</v>
      </c>
      <c r="C21" s="2">
        <v>90</v>
      </c>
      <c r="D21" s="2">
        <v>77</v>
      </c>
      <c r="E21" s="2">
        <v>58</v>
      </c>
      <c r="F21" s="4">
        <f t="shared" si="0"/>
        <v>0.75324675324675328</v>
      </c>
      <c r="G21" s="2">
        <v>16</v>
      </c>
      <c r="H21" s="4">
        <f t="shared" si="1"/>
        <v>0.27586206896551724</v>
      </c>
    </row>
    <row r="22" spans="2:8" x14ac:dyDescent="0.25">
      <c r="B22" s="1" t="s">
        <v>20</v>
      </c>
      <c r="C22" s="2">
        <v>236</v>
      </c>
      <c r="D22" s="2">
        <v>197</v>
      </c>
      <c r="E22" s="2">
        <v>168</v>
      </c>
      <c r="F22" s="4">
        <f t="shared" si="0"/>
        <v>0.85279187817258884</v>
      </c>
      <c r="G22" s="2">
        <v>51</v>
      </c>
      <c r="H22" s="4">
        <f t="shared" si="1"/>
        <v>0.30357142857142855</v>
      </c>
    </row>
    <row r="23" spans="2:8" x14ac:dyDescent="0.25">
      <c r="B23" s="1" t="s">
        <v>21</v>
      </c>
      <c r="C23" s="2">
        <v>251</v>
      </c>
      <c r="D23" s="2">
        <v>223</v>
      </c>
      <c r="E23" s="2">
        <v>155</v>
      </c>
      <c r="F23" s="4">
        <f t="shared" si="0"/>
        <v>0.69506726457399104</v>
      </c>
      <c r="G23" s="2">
        <v>57</v>
      </c>
      <c r="H23" s="4">
        <f t="shared" si="1"/>
        <v>0.36774193548387096</v>
      </c>
    </row>
    <row r="24" spans="2:8" x14ac:dyDescent="0.25">
      <c r="B24" s="1" t="s">
        <v>22</v>
      </c>
      <c r="C24" s="2">
        <v>1410</v>
      </c>
      <c r="D24" s="2">
        <v>1215</v>
      </c>
      <c r="E24" s="2">
        <v>992</v>
      </c>
      <c r="F24" s="4">
        <f t="shared" si="0"/>
        <v>0.81646090534979421</v>
      </c>
      <c r="G24" s="2">
        <v>269</v>
      </c>
      <c r="H24" s="4">
        <f t="shared" si="1"/>
        <v>0.27116935483870969</v>
      </c>
    </row>
    <row r="25" spans="2:8" x14ac:dyDescent="0.25">
      <c r="B25" s="1" t="s">
        <v>23</v>
      </c>
      <c r="C25" s="2">
        <v>1781</v>
      </c>
      <c r="D25" s="2">
        <v>1551</v>
      </c>
      <c r="E25" s="2">
        <v>999</v>
      </c>
      <c r="F25" s="4">
        <f t="shared" si="0"/>
        <v>0.64410058027079309</v>
      </c>
      <c r="G25" s="2">
        <v>323</v>
      </c>
      <c r="H25" s="4">
        <f t="shared" si="1"/>
        <v>0.32332332332332331</v>
      </c>
    </row>
    <row r="26" spans="2:8" x14ac:dyDescent="0.25">
      <c r="B26" s="1" t="s">
        <v>24</v>
      </c>
      <c r="C26" s="2">
        <v>617</v>
      </c>
      <c r="D26" s="2">
        <v>528</v>
      </c>
      <c r="E26" s="2">
        <v>401</v>
      </c>
      <c r="F26" s="4">
        <f t="shared" si="0"/>
        <v>0.75946969696969702</v>
      </c>
      <c r="G26" s="2">
        <v>196</v>
      </c>
      <c r="H26" s="4">
        <f t="shared" si="1"/>
        <v>0.48877805486284287</v>
      </c>
    </row>
    <row r="27" spans="2:8" x14ac:dyDescent="0.25">
      <c r="B27" s="1" t="s">
        <v>39</v>
      </c>
      <c r="C27" s="2">
        <v>388</v>
      </c>
      <c r="D27" s="2">
        <v>331</v>
      </c>
      <c r="E27" s="2">
        <v>277</v>
      </c>
      <c r="F27" s="4">
        <f t="shared" si="0"/>
        <v>0.8368580060422961</v>
      </c>
      <c r="G27" s="2">
        <v>65</v>
      </c>
      <c r="H27" s="4">
        <f t="shared" si="1"/>
        <v>0.23465703971119134</v>
      </c>
    </row>
    <row r="28" spans="2:8" x14ac:dyDescent="0.25">
      <c r="B28" s="1" t="s">
        <v>26</v>
      </c>
      <c r="C28" s="2">
        <v>288</v>
      </c>
      <c r="D28" s="2">
        <v>245</v>
      </c>
      <c r="E28" s="2">
        <v>183</v>
      </c>
      <c r="F28" s="4">
        <f t="shared" si="0"/>
        <v>0.74693877551020404</v>
      </c>
      <c r="G28" s="2">
        <v>36</v>
      </c>
      <c r="H28" s="4">
        <f t="shared" si="1"/>
        <v>0.19672131147540983</v>
      </c>
    </row>
    <row r="29" spans="2:8" x14ac:dyDescent="0.25">
      <c r="B29" s="1" t="s">
        <v>27</v>
      </c>
      <c r="C29" s="2">
        <v>355</v>
      </c>
      <c r="D29" s="2">
        <v>303</v>
      </c>
      <c r="E29" s="2">
        <v>209</v>
      </c>
      <c r="F29" s="4">
        <f t="shared" si="0"/>
        <v>0.68976897689768979</v>
      </c>
      <c r="G29" s="2">
        <v>87</v>
      </c>
      <c r="H29" s="4">
        <f t="shared" si="1"/>
        <v>0.41626794258373206</v>
      </c>
    </row>
    <row r="30" spans="2:8" x14ac:dyDescent="0.25">
      <c r="B30" s="1" t="s">
        <v>0</v>
      </c>
      <c r="C30" s="2">
        <f>SUM(C5:C29)</f>
        <v>24280</v>
      </c>
      <c r="D30" s="2">
        <f>SUM(D5:D29)</f>
        <v>20805</v>
      </c>
      <c r="E30" s="2">
        <f>SUM(E5:E29)</f>
        <v>15984</v>
      </c>
      <c r="F30" s="4">
        <f t="shared" si="0"/>
        <v>0.76827685652487387</v>
      </c>
      <c r="G30" s="2">
        <f>SUM(G5:G29)</f>
        <v>4660</v>
      </c>
      <c r="H30" s="4">
        <f t="shared" si="1"/>
        <v>0.29154154154154155</v>
      </c>
    </row>
    <row r="31" spans="2:8" x14ac:dyDescent="0.25">
      <c r="B31" s="18" t="s">
        <v>41</v>
      </c>
    </row>
    <row r="32" spans="2:8" x14ac:dyDescent="0.25">
      <c r="B32" s="18" t="s">
        <v>40</v>
      </c>
    </row>
    <row r="33" spans="2:2" x14ac:dyDescent="0.25">
      <c r="B33" s="18" t="s">
        <v>46</v>
      </c>
    </row>
    <row r="34" spans="2:2" x14ac:dyDescent="0.25">
      <c r="B34" s="18" t="s">
        <v>50</v>
      </c>
    </row>
    <row r="35" spans="2:2" x14ac:dyDescent="0.25">
      <c r="B35" s="18" t="s">
        <v>63</v>
      </c>
    </row>
    <row r="36" spans="2:2" x14ac:dyDescent="0.25">
      <c r="B36" s="18" t="s">
        <v>90</v>
      </c>
    </row>
  </sheetData>
  <sheetProtection algorithmName="SHA-512" hashValue="XSK8nqbI39J1eEQc+SF/GQdQOtr6Ll33FJUbYnC6UpYBRDmE8a7ux+PsQ2wg/rkplES+VORU3z8UKUTGYM12UQ==" saltValue="Hfi+L3ymuNME8hREcxH9og==" spinCount="100000" sheet="1" objects="1" scenarios="1"/>
  <pageMargins left="0.7" right="0.7" top="0.75" bottom="0.75" header="0.3" footer="0.3"/>
  <pageSetup paperSize="9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5"/>
  <sheetViews>
    <sheetView showGridLines="0" zoomScaleNormal="100" workbookViewId="0">
      <selection activeCell="B8" sqref="B8:B13"/>
    </sheetView>
  </sheetViews>
  <sheetFormatPr baseColWidth="10" defaultRowHeight="15" x14ac:dyDescent="0.25"/>
  <cols>
    <col min="2" max="2" width="15.7109375" customWidth="1"/>
    <col min="3" max="3" width="16.7109375" customWidth="1"/>
    <col min="4" max="6" width="15.7109375" customWidth="1"/>
  </cols>
  <sheetData>
    <row r="2" spans="2:6" x14ac:dyDescent="0.25">
      <c r="B2" s="10" t="s">
        <v>124</v>
      </c>
    </row>
    <row r="4" spans="2:6" s="3" customFormat="1" ht="38.25" customHeight="1" x14ac:dyDescent="0.25">
      <c r="B4" s="19" t="s">
        <v>28</v>
      </c>
      <c r="C4" s="21" t="s">
        <v>32</v>
      </c>
      <c r="D4" s="21" t="s">
        <v>29</v>
      </c>
      <c r="E4" s="21" t="s">
        <v>30</v>
      </c>
      <c r="F4" s="20" t="s">
        <v>31</v>
      </c>
    </row>
    <row r="5" spans="2:6" ht="30" customHeight="1" x14ac:dyDescent="0.25">
      <c r="B5" s="14" t="s">
        <v>45</v>
      </c>
      <c r="C5" s="28">
        <v>3186</v>
      </c>
      <c r="D5" s="29">
        <v>21.176396735718765</v>
      </c>
      <c r="E5" s="29">
        <v>20.693331513116842</v>
      </c>
      <c r="F5" s="29">
        <v>21.659461958320687</v>
      </c>
    </row>
    <row r="6" spans="2:6" ht="30" customHeight="1" x14ac:dyDescent="0.25">
      <c r="B6" s="14" t="s">
        <v>85</v>
      </c>
      <c r="C6" s="30">
        <v>5927</v>
      </c>
      <c r="D6" s="31">
        <v>17.758731229964493</v>
      </c>
      <c r="E6" s="31">
        <v>17.434673545734817</v>
      </c>
      <c r="F6" s="31">
        <v>18.082788914194168</v>
      </c>
    </row>
    <row r="7" spans="2:6" ht="30" customHeight="1" x14ac:dyDescent="0.25">
      <c r="B7" s="14" t="s">
        <v>0</v>
      </c>
      <c r="C7" s="30">
        <v>9113</v>
      </c>
      <c r="D7" s="31">
        <v>18.953582793811169</v>
      </c>
      <c r="E7" s="31">
        <v>18.68149001352084</v>
      </c>
      <c r="F7" s="31">
        <v>19.225675574101498</v>
      </c>
    </row>
    <row r="8" spans="2:6" x14ac:dyDescent="0.25">
      <c r="B8" s="6" t="s">
        <v>122</v>
      </c>
    </row>
    <row r="9" spans="2:6" x14ac:dyDescent="0.25">
      <c r="B9" s="6" t="s">
        <v>86</v>
      </c>
    </row>
    <row r="10" spans="2:6" x14ac:dyDescent="0.25">
      <c r="B10" s="6" t="s">
        <v>87</v>
      </c>
    </row>
    <row r="11" spans="2:6" x14ac:dyDescent="0.25">
      <c r="B11" s="6" t="s">
        <v>88</v>
      </c>
    </row>
    <row r="12" spans="2:6" x14ac:dyDescent="0.25">
      <c r="B12" s="6" t="s">
        <v>42</v>
      </c>
    </row>
    <row r="13" spans="2:6" x14ac:dyDescent="0.25">
      <c r="B13" s="6" t="s">
        <v>90</v>
      </c>
    </row>
    <row r="15" spans="2:6" x14ac:dyDescent="0.25">
      <c r="B15" s="6"/>
    </row>
    <row r="16" spans="2:6" ht="15" customHeight="1" x14ac:dyDescent="0.25"/>
    <row r="17" ht="15" customHeight="1" x14ac:dyDescent="0.25"/>
    <row r="18" ht="15" customHeight="1" x14ac:dyDescent="0.25"/>
    <row r="19" ht="15" customHeight="1" x14ac:dyDescent="0.25"/>
    <row r="23" ht="15" customHeight="1" x14ac:dyDescent="0.25"/>
    <row r="25" ht="15" customHeight="1" x14ac:dyDescent="0.25"/>
  </sheetData>
  <sheetProtection algorithmName="SHA-512" hashValue="TB9NjF2y6/gQXCXyFTEPU1/hsE6rHJlQt2nvEvIEn70xZbhxpKEhPrAotbay50Zp3Fi+N2H6Fmmn4kBNWCxi/g==" saltValue="1BaXPzBDuKv1ZNvbOarJqw==" spinCount="100000" sheet="1" objects="1" scenarios="1"/>
  <pageMargins left="0.7" right="0.7" top="0.75" bottom="0.75" header="0.3" footer="0.3"/>
  <pageSetup paperSize="9" scale="8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4"/>
  <sheetViews>
    <sheetView showGridLines="0" zoomScaleNormal="100" workbookViewId="0">
      <selection activeCell="B8" sqref="B8:B13"/>
    </sheetView>
  </sheetViews>
  <sheetFormatPr baseColWidth="10" defaultRowHeight="15" x14ac:dyDescent="0.25"/>
  <cols>
    <col min="2" max="2" width="15.7109375" customWidth="1"/>
    <col min="3" max="3" width="16.7109375" customWidth="1"/>
    <col min="4" max="6" width="15.7109375" customWidth="1"/>
  </cols>
  <sheetData>
    <row r="2" spans="2:6" x14ac:dyDescent="0.25">
      <c r="B2" s="10" t="s">
        <v>130</v>
      </c>
    </row>
    <row r="4" spans="2:6" s="3" customFormat="1" ht="38.25" customHeight="1" x14ac:dyDescent="0.25">
      <c r="B4" s="21" t="s">
        <v>28</v>
      </c>
      <c r="C4" s="21" t="s">
        <v>32</v>
      </c>
      <c r="D4" s="21" t="s">
        <v>29</v>
      </c>
      <c r="E4" s="21" t="s">
        <v>30</v>
      </c>
      <c r="F4" s="20" t="s">
        <v>31</v>
      </c>
    </row>
    <row r="5" spans="2:6" ht="30" customHeight="1" x14ac:dyDescent="0.25">
      <c r="B5" s="20" t="s">
        <v>45</v>
      </c>
      <c r="C5" s="28">
        <v>1474</v>
      </c>
      <c r="D5" s="29">
        <v>11.464721845318866</v>
      </c>
      <c r="E5" s="29">
        <v>11.126727754705048</v>
      </c>
      <c r="F5" s="29">
        <v>11.802715935932685</v>
      </c>
    </row>
    <row r="6" spans="2:6" ht="30" customHeight="1" x14ac:dyDescent="0.25">
      <c r="B6" s="20" t="s">
        <v>85</v>
      </c>
      <c r="C6" s="30">
        <v>1724</v>
      </c>
      <c r="D6" s="31">
        <v>9.0150812064965145</v>
      </c>
      <c r="E6" s="31">
        <v>8.7383446459668814</v>
      </c>
      <c r="F6" s="31">
        <v>9.2918177670261475</v>
      </c>
    </row>
    <row r="7" spans="2:6" ht="30" customHeight="1" x14ac:dyDescent="0.25">
      <c r="B7" s="20" t="s">
        <v>0</v>
      </c>
      <c r="C7" s="30">
        <f>+C5+C6</f>
        <v>3198</v>
      </c>
      <c r="D7" s="31">
        <v>10.144152595372075</v>
      </c>
      <c r="E7" s="31">
        <v>9.9244536755134654</v>
      </c>
      <c r="F7" s="31">
        <v>10.363851515230685</v>
      </c>
    </row>
    <row r="8" spans="2:6" x14ac:dyDescent="0.25">
      <c r="B8" s="6" t="s">
        <v>125</v>
      </c>
    </row>
    <row r="9" spans="2:6" x14ac:dyDescent="0.25">
      <c r="B9" s="6" t="s">
        <v>89</v>
      </c>
    </row>
    <row r="10" spans="2:6" x14ac:dyDescent="0.25">
      <c r="B10" s="6" t="s">
        <v>87</v>
      </c>
    </row>
    <row r="11" spans="2:6" x14ac:dyDescent="0.25">
      <c r="B11" s="6" t="s">
        <v>88</v>
      </c>
    </row>
    <row r="12" spans="2:6" x14ac:dyDescent="0.25">
      <c r="B12" s="6" t="s">
        <v>42</v>
      </c>
    </row>
    <row r="13" spans="2:6" x14ac:dyDescent="0.25">
      <c r="B13" s="6" t="s">
        <v>90</v>
      </c>
    </row>
    <row r="16" spans="2:6" x14ac:dyDescent="0.25">
      <c r="B16" s="6"/>
    </row>
    <row r="17" spans="2:2" x14ac:dyDescent="0.25">
      <c r="B17" s="6"/>
    </row>
    <row r="18" spans="2:2" x14ac:dyDescent="0.25">
      <c r="B18" s="6"/>
    </row>
    <row r="19" spans="2:2" x14ac:dyDescent="0.25">
      <c r="B19" s="6"/>
    </row>
    <row r="20" spans="2:2" x14ac:dyDescent="0.25">
      <c r="B20" s="6"/>
    </row>
    <row r="21" spans="2:2" x14ac:dyDescent="0.25">
      <c r="B21" s="6"/>
    </row>
    <row r="22" spans="2:2" x14ac:dyDescent="0.25">
      <c r="B22" s="6"/>
    </row>
    <row r="23" spans="2:2" x14ac:dyDescent="0.25">
      <c r="B23" s="6"/>
    </row>
    <row r="24" spans="2:2" x14ac:dyDescent="0.25">
      <c r="B24" s="6"/>
    </row>
  </sheetData>
  <sheetProtection algorithmName="SHA-512" hashValue="ynytgKbesibZIs1zTugjE8uRVf1a7L9D8QOCmNipXFi+jx9cb3XVu/E3NJ0ZbXEOuKxbLRJvDvnm1XUoPZLTSw==" saltValue="8s4t2gjnpuR4X/49t7dNhw==" spinCount="100000" sheet="1" objects="1" scenarios="1"/>
  <pageMargins left="0.7" right="0.7" top="0.75" bottom="0.75" header="0.3" footer="0.3"/>
  <pageSetup paperSize="9" scale="6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3"/>
  <sheetViews>
    <sheetView showGridLines="0" zoomScaleNormal="100" workbookViewId="0">
      <selection activeCell="B8" sqref="B8:B13"/>
    </sheetView>
  </sheetViews>
  <sheetFormatPr baseColWidth="10" defaultRowHeight="15" x14ac:dyDescent="0.25"/>
  <cols>
    <col min="2" max="2" width="15.7109375" customWidth="1"/>
    <col min="3" max="3" width="16.7109375" customWidth="1"/>
    <col min="4" max="6" width="15.7109375" customWidth="1"/>
  </cols>
  <sheetData>
    <row r="2" spans="2:6" x14ac:dyDescent="0.25">
      <c r="B2" s="10" t="s">
        <v>131</v>
      </c>
    </row>
    <row r="4" spans="2:6" s="3" customFormat="1" ht="38.25" customHeight="1" x14ac:dyDescent="0.25">
      <c r="B4" s="21" t="s">
        <v>28</v>
      </c>
      <c r="C4" s="21" t="s">
        <v>32</v>
      </c>
      <c r="D4" s="21" t="s">
        <v>29</v>
      </c>
      <c r="E4" s="21" t="s">
        <v>30</v>
      </c>
      <c r="F4" s="20" t="s">
        <v>31</v>
      </c>
    </row>
    <row r="5" spans="2:6" ht="30" customHeight="1" x14ac:dyDescent="0.25">
      <c r="B5" s="14" t="s">
        <v>45</v>
      </c>
      <c r="C5" s="28">
        <v>1474</v>
      </c>
      <c r="D5" s="29">
        <v>75.948439620081444</v>
      </c>
      <c r="E5" s="29">
        <v>75.15135940451195</v>
      </c>
      <c r="F5" s="29">
        <v>76.745519835650938</v>
      </c>
    </row>
    <row r="6" spans="2:6" ht="30" customHeight="1" x14ac:dyDescent="0.25">
      <c r="B6" s="14" t="s">
        <v>85</v>
      </c>
      <c r="C6" s="30">
        <v>1724</v>
      </c>
      <c r="D6" s="31">
        <v>62.119489559164698</v>
      </c>
      <c r="E6" s="31">
        <v>61.26852063854723</v>
      </c>
      <c r="F6" s="31">
        <v>62.970458479782167</v>
      </c>
    </row>
    <row r="7" spans="2:6" ht="30" customHeight="1" x14ac:dyDescent="0.25">
      <c r="B7" s="14" t="s">
        <v>0</v>
      </c>
      <c r="C7" s="30">
        <v>3198</v>
      </c>
      <c r="D7" s="31">
        <v>68.493433395872373</v>
      </c>
      <c r="E7" s="31">
        <v>67.859242693642841</v>
      </c>
      <c r="F7" s="31">
        <v>69.127624098101904</v>
      </c>
    </row>
    <row r="8" spans="2:6" x14ac:dyDescent="0.25">
      <c r="B8" s="6" t="s">
        <v>125</v>
      </c>
    </row>
    <row r="9" spans="2:6" x14ac:dyDescent="0.25">
      <c r="B9" s="6" t="s">
        <v>84</v>
      </c>
    </row>
    <row r="10" spans="2:6" x14ac:dyDescent="0.25">
      <c r="B10" s="6" t="s">
        <v>43</v>
      </c>
    </row>
    <row r="11" spans="2:6" x14ac:dyDescent="0.25">
      <c r="B11" s="6" t="s">
        <v>44</v>
      </c>
    </row>
    <row r="12" spans="2:6" x14ac:dyDescent="0.25">
      <c r="B12" s="6" t="s">
        <v>42</v>
      </c>
    </row>
    <row r="13" spans="2:6" x14ac:dyDescent="0.25">
      <c r="B13" s="6" t="s">
        <v>90</v>
      </c>
    </row>
    <row r="15" spans="2:6" x14ac:dyDescent="0.25">
      <c r="B15" s="6"/>
    </row>
    <row r="16" spans="2:6" x14ac:dyDescent="0.25">
      <c r="B16" s="6"/>
    </row>
    <row r="17" spans="2:2" x14ac:dyDescent="0.25">
      <c r="B17" s="6"/>
    </row>
    <row r="18" spans="2:2" x14ac:dyDescent="0.25">
      <c r="B18" s="6"/>
    </row>
    <row r="19" spans="2:2" x14ac:dyDescent="0.25">
      <c r="B19" s="6"/>
    </row>
    <row r="20" spans="2:2" x14ac:dyDescent="0.25">
      <c r="B20" s="6"/>
    </row>
    <row r="21" spans="2:2" x14ac:dyDescent="0.25">
      <c r="B21" s="6"/>
    </row>
    <row r="22" spans="2:2" x14ac:dyDescent="0.25">
      <c r="B22" s="6"/>
    </row>
    <row r="23" spans="2:2" x14ac:dyDescent="0.25">
      <c r="B23" s="6"/>
    </row>
  </sheetData>
  <sheetProtection algorithmName="SHA-512" hashValue="6f6BtuOixuewEsxAtQPS3lo1UTSM9fe767hU+Z1RQE7/MluZZw8sTmPpMuEIo94SE7Ub4I4SPRnWUbfpUBTNZA==" saltValue="KFiXVoUg4squ+AUid7l3JA==" spinCount="100000" sheet="1" objects="1" scenarios="1"/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7"/>
  <sheetViews>
    <sheetView showGridLines="0" zoomScale="90" zoomScaleNormal="90" zoomScalePageLayoutView="70" workbookViewId="0">
      <selection activeCell="G5" sqref="G5:H31"/>
    </sheetView>
  </sheetViews>
  <sheetFormatPr baseColWidth="10" defaultRowHeight="15" x14ac:dyDescent="0.25"/>
  <cols>
    <col min="1" max="1" width="11.85546875" bestFit="1" customWidth="1"/>
    <col min="2" max="2" width="28.85546875" customWidth="1"/>
    <col min="3" max="3" width="14.85546875" customWidth="1"/>
    <col min="4" max="4" width="16.42578125" customWidth="1"/>
    <col min="5" max="5" width="20.140625" customWidth="1"/>
    <col min="6" max="6" width="15.140625" customWidth="1"/>
  </cols>
  <sheetData>
    <row r="2" spans="2:8" x14ac:dyDescent="0.25">
      <c r="B2" s="10" t="s">
        <v>51</v>
      </c>
    </row>
    <row r="4" spans="2:8" ht="74.25" customHeight="1" x14ac:dyDescent="0.25">
      <c r="B4" s="15" t="s">
        <v>35</v>
      </c>
      <c r="C4" s="16" t="s">
        <v>36</v>
      </c>
      <c r="D4" s="16" t="s">
        <v>34</v>
      </c>
      <c r="E4" s="16" t="s">
        <v>49</v>
      </c>
      <c r="F4" s="16" t="s">
        <v>1</v>
      </c>
      <c r="G4" s="16" t="s">
        <v>62</v>
      </c>
      <c r="H4" s="20" t="s">
        <v>91</v>
      </c>
    </row>
    <row r="5" spans="2:8" ht="15" customHeight="1" x14ac:dyDescent="0.25">
      <c r="B5" s="1" t="s">
        <v>2</v>
      </c>
      <c r="C5" s="2">
        <v>339</v>
      </c>
      <c r="D5" s="2">
        <v>286</v>
      </c>
      <c r="E5" s="2">
        <v>229</v>
      </c>
      <c r="F5" s="4">
        <f t="shared" ref="F5:F19" si="0">+E5/D5</f>
        <v>0.80069930069930073</v>
      </c>
      <c r="G5" s="2">
        <v>102</v>
      </c>
      <c r="H5" s="4">
        <f>+G5/E5</f>
        <v>0.44541484716157204</v>
      </c>
    </row>
    <row r="6" spans="2:8" x14ac:dyDescent="0.25">
      <c r="B6" s="1" t="s">
        <v>3</v>
      </c>
      <c r="C6" s="2">
        <v>1179</v>
      </c>
      <c r="D6" s="2">
        <v>1022</v>
      </c>
      <c r="E6" s="2">
        <v>799</v>
      </c>
      <c r="F6" s="4">
        <f t="shared" si="0"/>
        <v>0.78180039138943247</v>
      </c>
      <c r="G6" s="2">
        <v>240</v>
      </c>
      <c r="H6" s="4">
        <f t="shared" ref="H6:H31" si="1">+G6/E6</f>
        <v>0.30037546933667086</v>
      </c>
    </row>
    <row r="7" spans="2:8" ht="16.5" customHeight="1" x14ac:dyDescent="0.25">
      <c r="B7" s="1" t="s">
        <v>4</v>
      </c>
      <c r="C7" s="2">
        <v>534</v>
      </c>
      <c r="D7" s="2">
        <v>459</v>
      </c>
      <c r="E7" s="2">
        <v>329</v>
      </c>
      <c r="F7" s="4">
        <f t="shared" si="0"/>
        <v>0.71677559912854028</v>
      </c>
      <c r="G7" s="2">
        <v>123</v>
      </c>
      <c r="H7" s="4">
        <f t="shared" si="1"/>
        <v>0.37386018237082069</v>
      </c>
    </row>
    <row r="8" spans="2:8" x14ac:dyDescent="0.25">
      <c r="B8" s="1" t="s">
        <v>5</v>
      </c>
      <c r="C8" s="2">
        <v>1338</v>
      </c>
      <c r="D8" s="2">
        <v>1187</v>
      </c>
      <c r="E8" s="2">
        <v>997</v>
      </c>
      <c r="F8" s="4">
        <f t="shared" si="0"/>
        <v>0.83993260320134788</v>
      </c>
      <c r="G8" s="2">
        <v>188</v>
      </c>
      <c r="H8" s="4">
        <f t="shared" si="1"/>
        <v>0.18856569709127383</v>
      </c>
    </row>
    <row r="9" spans="2:8" ht="15.75" customHeight="1" x14ac:dyDescent="0.25">
      <c r="B9" s="1" t="s">
        <v>6</v>
      </c>
      <c r="C9" s="2">
        <v>719</v>
      </c>
      <c r="D9" s="2">
        <v>627</v>
      </c>
      <c r="E9" s="2">
        <v>393</v>
      </c>
      <c r="F9" s="4">
        <f t="shared" si="0"/>
        <v>0.62679425837320579</v>
      </c>
      <c r="G9" s="2">
        <v>186</v>
      </c>
      <c r="H9" s="4">
        <f t="shared" si="1"/>
        <v>0.47328244274809161</v>
      </c>
    </row>
    <row r="10" spans="2:8" x14ac:dyDescent="0.25">
      <c r="B10" s="1" t="s">
        <v>7</v>
      </c>
      <c r="C10" s="2">
        <v>1753</v>
      </c>
      <c r="D10" s="2">
        <v>1486</v>
      </c>
      <c r="E10" s="2">
        <v>1110</v>
      </c>
      <c r="F10" s="4">
        <f t="shared" si="0"/>
        <v>0.74697173620457602</v>
      </c>
      <c r="G10" s="2">
        <v>438</v>
      </c>
      <c r="H10" s="4">
        <f t="shared" si="1"/>
        <v>0.39459459459459462</v>
      </c>
    </row>
    <row r="11" spans="2:8" x14ac:dyDescent="0.25">
      <c r="B11" s="1" t="s">
        <v>8</v>
      </c>
      <c r="C11" s="2">
        <v>446</v>
      </c>
      <c r="D11" s="2">
        <v>395</v>
      </c>
      <c r="E11" s="2">
        <v>330</v>
      </c>
      <c r="F11" s="4">
        <f t="shared" si="0"/>
        <v>0.83544303797468356</v>
      </c>
      <c r="G11" s="2">
        <v>83</v>
      </c>
      <c r="H11" s="4">
        <f t="shared" si="1"/>
        <v>0.25151515151515152</v>
      </c>
    </row>
    <row r="12" spans="2:8" x14ac:dyDescent="0.25">
      <c r="B12" s="1" t="s">
        <v>9</v>
      </c>
      <c r="C12" s="2">
        <v>1224</v>
      </c>
      <c r="D12" s="2">
        <v>1079</v>
      </c>
      <c r="E12" s="2">
        <v>868</v>
      </c>
      <c r="F12" s="4">
        <f t="shared" si="0"/>
        <v>0.80444856348470806</v>
      </c>
      <c r="G12" s="2">
        <v>260</v>
      </c>
      <c r="H12" s="4">
        <f t="shared" si="1"/>
        <v>0.29953917050691242</v>
      </c>
    </row>
    <row r="13" spans="2:8" x14ac:dyDescent="0.25">
      <c r="B13" s="1" t="s">
        <v>10</v>
      </c>
      <c r="C13" s="2">
        <v>530</v>
      </c>
      <c r="D13" s="2">
        <v>456</v>
      </c>
      <c r="E13" s="2">
        <v>321</v>
      </c>
      <c r="F13" s="4">
        <f t="shared" si="0"/>
        <v>0.70394736842105265</v>
      </c>
      <c r="G13" s="2">
        <v>154</v>
      </c>
      <c r="H13" s="4">
        <f t="shared" si="1"/>
        <v>0.47975077881619937</v>
      </c>
    </row>
    <row r="14" spans="2:8" x14ac:dyDescent="0.25">
      <c r="B14" s="1" t="s">
        <v>11</v>
      </c>
      <c r="C14" s="2">
        <v>758</v>
      </c>
      <c r="D14" s="2">
        <v>641</v>
      </c>
      <c r="E14" s="2">
        <v>400</v>
      </c>
      <c r="F14" s="4">
        <f t="shared" si="0"/>
        <v>0.62402496099843996</v>
      </c>
      <c r="G14" s="2">
        <v>146</v>
      </c>
      <c r="H14" s="4">
        <f t="shared" si="1"/>
        <v>0.36499999999999999</v>
      </c>
    </row>
    <row r="15" spans="2:8" x14ac:dyDescent="0.25">
      <c r="B15" s="1" t="s">
        <v>12</v>
      </c>
      <c r="C15" s="2">
        <v>721</v>
      </c>
      <c r="D15" s="2">
        <v>630</v>
      </c>
      <c r="E15" s="2">
        <v>500</v>
      </c>
      <c r="F15" s="4">
        <f t="shared" si="0"/>
        <v>0.79365079365079361</v>
      </c>
      <c r="G15" s="2">
        <v>122</v>
      </c>
      <c r="H15" s="4">
        <f t="shared" si="1"/>
        <v>0.24399999999999999</v>
      </c>
    </row>
    <row r="16" spans="2:8" x14ac:dyDescent="0.25">
      <c r="B16" s="1" t="s">
        <v>13</v>
      </c>
      <c r="C16" s="2">
        <v>1408</v>
      </c>
      <c r="D16" s="2">
        <v>1259</v>
      </c>
      <c r="E16" s="2">
        <v>1022</v>
      </c>
      <c r="F16" s="4">
        <f t="shared" si="0"/>
        <v>0.81175536139793492</v>
      </c>
      <c r="G16" s="2">
        <v>257</v>
      </c>
      <c r="H16" s="4">
        <f t="shared" si="1"/>
        <v>0.25146771037181997</v>
      </c>
    </row>
    <row r="17" spans="2:8" x14ac:dyDescent="0.25">
      <c r="B17" s="1" t="s">
        <v>14</v>
      </c>
      <c r="C17" s="2">
        <v>1229</v>
      </c>
      <c r="D17" s="2">
        <v>1028</v>
      </c>
      <c r="E17" s="2">
        <v>847</v>
      </c>
      <c r="F17" s="4">
        <f t="shared" si="0"/>
        <v>0.82392996108949412</v>
      </c>
      <c r="G17" s="2">
        <v>257</v>
      </c>
      <c r="H17" s="4">
        <f t="shared" si="1"/>
        <v>0.30342384887839435</v>
      </c>
    </row>
    <row r="18" spans="2:8" x14ac:dyDescent="0.25">
      <c r="B18" s="1" t="s">
        <v>15</v>
      </c>
      <c r="C18" s="2">
        <v>1052</v>
      </c>
      <c r="D18" s="2">
        <v>873</v>
      </c>
      <c r="E18" s="2">
        <v>714</v>
      </c>
      <c r="F18" s="4">
        <f t="shared" si="0"/>
        <v>0.81786941580756012</v>
      </c>
      <c r="G18" s="2">
        <v>142</v>
      </c>
      <c r="H18" s="4">
        <f t="shared" si="1"/>
        <v>0.19887955182072828</v>
      </c>
    </row>
    <row r="19" spans="2:8" x14ac:dyDescent="0.25">
      <c r="B19" s="1" t="s">
        <v>16</v>
      </c>
      <c r="C19" s="2">
        <v>4081</v>
      </c>
      <c r="D19" s="2">
        <v>3326</v>
      </c>
      <c r="E19" s="2">
        <v>2697</v>
      </c>
      <c r="F19" s="4">
        <f t="shared" si="0"/>
        <v>0.81088394467829228</v>
      </c>
      <c r="G19" s="2">
        <v>464</v>
      </c>
      <c r="H19" s="4">
        <f t="shared" si="1"/>
        <v>0.17204301075268819</v>
      </c>
    </row>
    <row r="20" spans="2:8" x14ac:dyDescent="0.25">
      <c r="B20" s="1" t="s">
        <v>17</v>
      </c>
      <c r="C20" s="2">
        <v>734</v>
      </c>
      <c r="D20" s="2">
        <v>631</v>
      </c>
      <c r="E20" s="2">
        <v>523</v>
      </c>
      <c r="F20" s="4">
        <f t="shared" ref="F20:F31" si="2">+E20/D20</f>
        <v>0.82884310618066559</v>
      </c>
      <c r="G20" s="2">
        <v>165</v>
      </c>
      <c r="H20" s="4">
        <f t="shared" si="1"/>
        <v>0.31548757170172081</v>
      </c>
    </row>
    <row r="21" spans="2:8" x14ac:dyDescent="0.25">
      <c r="B21" s="1" t="s">
        <v>18</v>
      </c>
      <c r="C21" s="2">
        <v>657</v>
      </c>
      <c r="D21" s="2">
        <v>602</v>
      </c>
      <c r="E21" s="2">
        <v>349</v>
      </c>
      <c r="F21" s="4">
        <f t="shared" si="2"/>
        <v>0.57973421926910296</v>
      </c>
      <c r="G21" s="2">
        <v>192</v>
      </c>
      <c r="H21" s="4">
        <f t="shared" si="1"/>
        <v>0.55014326647564471</v>
      </c>
    </row>
    <row r="22" spans="2:8" x14ac:dyDescent="0.25">
      <c r="B22" s="1" t="s">
        <v>19</v>
      </c>
      <c r="C22" s="2">
        <v>95</v>
      </c>
      <c r="D22" s="2">
        <v>82</v>
      </c>
      <c r="E22" s="2">
        <v>61</v>
      </c>
      <c r="F22" s="4">
        <f t="shared" si="2"/>
        <v>0.74390243902439024</v>
      </c>
      <c r="G22" s="2">
        <v>17</v>
      </c>
      <c r="H22" s="4">
        <f t="shared" si="1"/>
        <v>0.27868852459016391</v>
      </c>
    </row>
    <row r="23" spans="2:8" x14ac:dyDescent="0.25">
      <c r="B23" s="1" t="s">
        <v>20</v>
      </c>
      <c r="C23" s="2">
        <v>260</v>
      </c>
      <c r="D23" s="2">
        <v>214</v>
      </c>
      <c r="E23" s="2">
        <v>180</v>
      </c>
      <c r="F23" s="4">
        <f t="shared" si="2"/>
        <v>0.84112149532710279</v>
      </c>
      <c r="G23" s="2">
        <v>57</v>
      </c>
      <c r="H23" s="4">
        <f t="shared" si="1"/>
        <v>0.31666666666666665</v>
      </c>
    </row>
    <row r="24" spans="2:8" x14ac:dyDescent="0.25">
      <c r="B24" s="1" t="s">
        <v>21</v>
      </c>
      <c r="C24" s="2">
        <v>344</v>
      </c>
      <c r="D24" s="2">
        <v>313</v>
      </c>
      <c r="E24" s="2">
        <v>219</v>
      </c>
      <c r="F24" s="4">
        <f t="shared" si="2"/>
        <v>0.69968051118210861</v>
      </c>
      <c r="G24" s="2">
        <v>88</v>
      </c>
      <c r="H24" s="4">
        <f t="shared" si="1"/>
        <v>0.40182648401826482</v>
      </c>
    </row>
    <row r="25" spans="2:8" x14ac:dyDescent="0.25">
      <c r="B25" s="1" t="s">
        <v>22</v>
      </c>
      <c r="C25" s="2">
        <v>1421</v>
      </c>
      <c r="D25" s="2">
        <v>1226</v>
      </c>
      <c r="E25" s="2">
        <v>1000</v>
      </c>
      <c r="F25" s="4">
        <f t="shared" si="2"/>
        <v>0.81566068515497558</v>
      </c>
      <c r="G25" s="2">
        <v>270</v>
      </c>
      <c r="H25" s="4">
        <f t="shared" si="1"/>
        <v>0.27</v>
      </c>
    </row>
    <row r="26" spans="2:8" x14ac:dyDescent="0.25">
      <c r="B26" s="1" t="s">
        <v>23</v>
      </c>
      <c r="C26" s="2">
        <v>1820</v>
      </c>
      <c r="D26" s="2">
        <v>1585</v>
      </c>
      <c r="E26" s="2">
        <v>1026</v>
      </c>
      <c r="F26" s="4">
        <f t="shared" si="2"/>
        <v>0.64731861198738172</v>
      </c>
      <c r="G26" s="2">
        <v>332</v>
      </c>
      <c r="H26" s="4">
        <f t="shared" si="1"/>
        <v>0.3235867446393762</v>
      </c>
    </row>
    <row r="27" spans="2:8" x14ac:dyDescent="0.25">
      <c r="B27" s="1" t="s">
        <v>24</v>
      </c>
      <c r="C27" s="2">
        <v>631</v>
      </c>
      <c r="D27" s="2">
        <v>541</v>
      </c>
      <c r="E27" s="2">
        <v>413</v>
      </c>
      <c r="F27" s="4">
        <f t="shared" si="2"/>
        <v>0.7634011090573013</v>
      </c>
      <c r="G27" s="2">
        <v>199</v>
      </c>
      <c r="H27" s="4">
        <f t="shared" si="1"/>
        <v>0.48184019370460046</v>
      </c>
    </row>
    <row r="28" spans="2:8" x14ac:dyDescent="0.25">
      <c r="B28" s="1" t="s">
        <v>25</v>
      </c>
      <c r="C28" s="2">
        <v>385</v>
      </c>
      <c r="D28" s="2">
        <v>328</v>
      </c>
      <c r="E28" s="2">
        <v>277</v>
      </c>
      <c r="F28" s="4">
        <f t="shared" si="2"/>
        <v>0.84451219512195119</v>
      </c>
      <c r="G28" s="2">
        <v>64</v>
      </c>
      <c r="H28" s="4">
        <f t="shared" si="1"/>
        <v>0.23104693140794225</v>
      </c>
    </row>
    <row r="29" spans="2:8" x14ac:dyDescent="0.25">
      <c r="B29" s="1" t="s">
        <v>26</v>
      </c>
      <c r="C29" s="2">
        <v>296</v>
      </c>
      <c r="D29" s="2">
        <v>252</v>
      </c>
      <c r="E29" s="2">
        <v>189</v>
      </c>
      <c r="F29" s="4">
        <f t="shared" si="2"/>
        <v>0.75</v>
      </c>
      <c r="G29" s="2">
        <v>36</v>
      </c>
      <c r="H29" s="4">
        <f t="shared" si="1"/>
        <v>0.19047619047619047</v>
      </c>
    </row>
    <row r="30" spans="2:8" x14ac:dyDescent="0.25">
      <c r="B30" s="1" t="s">
        <v>27</v>
      </c>
      <c r="C30" s="2">
        <v>326</v>
      </c>
      <c r="D30" s="2">
        <v>277</v>
      </c>
      <c r="E30" s="2">
        <v>191</v>
      </c>
      <c r="F30" s="4">
        <f t="shared" si="2"/>
        <v>0.68953068592057765</v>
      </c>
      <c r="G30" s="2">
        <v>78</v>
      </c>
      <c r="H30" s="4">
        <f t="shared" si="1"/>
        <v>0.40837696335078533</v>
      </c>
    </row>
    <row r="31" spans="2:8" x14ac:dyDescent="0.25">
      <c r="B31" s="1" t="s">
        <v>0</v>
      </c>
      <c r="C31" s="2">
        <f>SUM(C5:C30)</f>
        <v>24280</v>
      </c>
      <c r="D31" s="2">
        <f>SUM(D5:D30)</f>
        <v>20805</v>
      </c>
      <c r="E31" s="2">
        <f>SUM(E5:E30)</f>
        <v>15984</v>
      </c>
      <c r="F31" s="4">
        <f t="shared" si="2"/>
        <v>0.76827685652487387</v>
      </c>
      <c r="G31" s="2">
        <f>SUM(G5:G30)</f>
        <v>4660</v>
      </c>
      <c r="H31" s="4">
        <f t="shared" si="1"/>
        <v>0.29154154154154155</v>
      </c>
    </row>
    <row r="32" spans="2:8" x14ac:dyDescent="0.25">
      <c r="B32" s="6" t="s">
        <v>47</v>
      </c>
    </row>
    <row r="33" spans="2:2" x14ac:dyDescent="0.25">
      <c r="B33" s="18" t="s">
        <v>40</v>
      </c>
    </row>
    <row r="34" spans="2:2" x14ac:dyDescent="0.25">
      <c r="B34" s="18" t="s">
        <v>46</v>
      </c>
    </row>
    <row r="35" spans="2:2" x14ac:dyDescent="0.25">
      <c r="B35" s="18" t="s">
        <v>50</v>
      </c>
    </row>
    <row r="36" spans="2:2" x14ac:dyDescent="0.25">
      <c r="B36" s="18" t="s">
        <v>63</v>
      </c>
    </row>
    <row r="37" spans="2:2" x14ac:dyDescent="0.25">
      <c r="B37" s="18" t="s">
        <v>90</v>
      </c>
    </row>
  </sheetData>
  <sheetProtection algorithmName="SHA-512" hashValue="RxVtyYcQNoqCmCfxoWv8Rv9Lg7xbRfoWkI/Dv/ibMZPBvq3/pHTMfVirK7PzkVC8UobakcH9cKf9IZiRgkcbmg==" saltValue="zXu1xNFkh7JCWOBU0/JLNw==" spinCount="100000" sheet="1" objects="1" scenarios="1"/>
  <pageMargins left="0.7" right="0.7" top="0.75" bottom="0.75" header="0.3" footer="0.3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5"/>
  <sheetViews>
    <sheetView showGridLines="0" zoomScale="90" zoomScaleNormal="90" zoomScalePageLayoutView="70" workbookViewId="0">
      <selection activeCell="B32" sqref="B32:B37"/>
    </sheetView>
  </sheetViews>
  <sheetFormatPr baseColWidth="10" defaultRowHeight="15" x14ac:dyDescent="0.25"/>
  <cols>
    <col min="2" max="2" width="19.85546875" customWidth="1"/>
    <col min="3" max="6" width="18.42578125" customWidth="1"/>
    <col min="7" max="7" width="11.85546875" customWidth="1"/>
    <col min="8" max="10" width="18.42578125" customWidth="1"/>
  </cols>
  <sheetData>
    <row r="2" spans="1:12" x14ac:dyDescent="0.25">
      <c r="B2" s="5" t="s">
        <v>123</v>
      </c>
    </row>
    <row r="4" spans="1:12" ht="92.25" x14ac:dyDescent="0.3">
      <c r="A4" s="11"/>
      <c r="B4" s="26" t="s">
        <v>54</v>
      </c>
      <c r="C4" s="12" t="s">
        <v>52</v>
      </c>
      <c r="D4" s="12" t="s">
        <v>55</v>
      </c>
      <c r="E4" s="12" t="s">
        <v>96</v>
      </c>
      <c r="F4" s="26" t="s">
        <v>92</v>
      </c>
      <c r="G4" s="20" t="s">
        <v>97</v>
      </c>
      <c r="H4" s="12" t="s">
        <v>104</v>
      </c>
      <c r="I4" s="26" t="s">
        <v>105</v>
      </c>
      <c r="J4" s="26" t="s">
        <v>106</v>
      </c>
    </row>
    <row r="5" spans="1:12" x14ac:dyDescent="0.25">
      <c r="B5" s="1" t="s">
        <v>2</v>
      </c>
      <c r="C5" s="2">
        <v>503</v>
      </c>
      <c r="D5" s="2">
        <v>170</v>
      </c>
      <c r="E5" s="2">
        <v>139</v>
      </c>
      <c r="F5" s="2">
        <v>122</v>
      </c>
      <c r="G5" s="2">
        <v>69</v>
      </c>
      <c r="H5" s="17">
        <f>+E5/D5</f>
        <v>0.81764705882352939</v>
      </c>
      <c r="I5" s="17">
        <f>+F5/E5</f>
        <v>0.87769784172661869</v>
      </c>
      <c r="J5" s="17">
        <f>+G5/F5</f>
        <v>0.56557377049180324</v>
      </c>
      <c r="L5" s="13"/>
    </row>
    <row r="6" spans="1:12" x14ac:dyDescent="0.25">
      <c r="B6" s="1" t="s">
        <v>3</v>
      </c>
      <c r="C6" s="2">
        <v>595</v>
      </c>
      <c r="D6" s="2">
        <v>560</v>
      </c>
      <c r="E6" s="2">
        <v>461</v>
      </c>
      <c r="F6" s="2">
        <v>410</v>
      </c>
      <c r="G6" s="2">
        <v>142</v>
      </c>
      <c r="H6" s="17">
        <f t="shared" ref="H6:H31" si="0">+E6/D6</f>
        <v>0.82321428571428568</v>
      </c>
      <c r="I6" s="17">
        <f t="shared" ref="I6:J31" si="1">+F6/E6</f>
        <v>0.88937093275488066</v>
      </c>
      <c r="J6" s="17">
        <f t="shared" si="1"/>
        <v>0.34634146341463412</v>
      </c>
      <c r="L6" s="13"/>
    </row>
    <row r="7" spans="1:12" x14ac:dyDescent="0.25">
      <c r="B7" s="1" t="s">
        <v>4</v>
      </c>
      <c r="C7" s="2">
        <v>405</v>
      </c>
      <c r="D7" s="2">
        <v>228</v>
      </c>
      <c r="E7" s="2">
        <v>172</v>
      </c>
      <c r="F7" s="2">
        <v>140</v>
      </c>
      <c r="G7" s="2">
        <v>79</v>
      </c>
      <c r="H7" s="17">
        <f t="shared" si="0"/>
        <v>0.75438596491228072</v>
      </c>
      <c r="I7" s="17">
        <f t="shared" si="1"/>
        <v>0.81395348837209303</v>
      </c>
      <c r="J7" s="17">
        <f t="shared" si="1"/>
        <v>0.56428571428571428</v>
      </c>
      <c r="L7" s="13"/>
    </row>
    <row r="8" spans="1:12" x14ac:dyDescent="0.25">
      <c r="B8" s="1" t="s">
        <v>5</v>
      </c>
      <c r="C8" s="2">
        <v>288</v>
      </c>
      <c r="D8" s="2">
        <v>942</v>
      </c>
      <c r="E8" s="2">
        <v>802</v>
      </c>
      <c r="F8" s="2">
        <v>672</v>
      </c>
      <c r="G8" s="2">
        <v>120</v>
      </c>
      <c r="H8" s="17">
        <f t="shared" si="0"/>
        <v>0.85138004246284504</v>
      </c>
      <c r="I8" s="17">
        <f t="shared" si="1"/>
        <v>0.83790523690773067</v>
      </c>
      <c r="J8" s="17">
        <f t="shared" si="1"/>
        <v>0.17857142857142858</v>
      </c>
      <c r="L8" s="13"/>
    </row>
    <row r="9" spans="1:12" x14ac:dyDescent="0.25">
      <c r="B9" s="1" t="s">
        <v>6</v>
      </c>
      <c r="C9" s="2">
        <v>938</v>
      </c>
      <c r="D9" s="2">
        <v>319</v>
      </c>
      <c r="E9" s="2">
        <v>231</v>
      </c>
      <c r="F9" s="2">
        <v>205</v>
      </c>
      <c r="G9" s="2">
        <v>152</v>
      </c>
      <c r="H9" s="17">
        <f t="shared" si="0"/>
        <v>0.72413793103448276</v>
      </c>
      <c r="I9" s="17">
        <f t="shared" si="1"/>
        <v>0.88744588744588748</v>
      </c>
      <c r="J9" s="17">
        <f t="shared" si="1"/>
        <v>0.74146341463414633</v>
      </c>
      <c r="L9" s="13"/>
    </row>
    <row r="10" spans="1:12" x14ac:dyDescent="0.25">
      <c r="B10" s="1" t="s">
        <v>7</v>
      </c>
      <c r="C10" s="2">
        <v>1141</v>
      </c>
      <c r="D10" s="2">
        <v>934</v>
      </c>
      <c r="E10" s="2">
        <v>734</v>
      </c>
      <c r="F10" s="2">
        <v>663</v>
      </c>
      <c r="G10" s="2">
        <v>345</v>
      </c>
      <c r="H10" s="17">
        <f t="shared" si="0"/>
        <v>0.78586723768736622</v>
      </c>
      <c r="I10" s="17">
        <f t="shared" si="1"/>
        <v>0.90326975476839233</v>
      </c>
      <c r="J10" s="17">
        <f t="shared" si="1"/>
        <v>0.52036199095022628</v>
      </c>
      <c r="L10" s="13"/>
    </row>
    <row r="11" spans="1:12" x14ac:dyDescent="0.25">
      <c r="B11" s="1" t="s">
        <v>8</v>
      </c>
      <c r="C11" s="2">
        <v>135</v>
      </c>
      <c r="D11" s="2">
        <v>185</v>
      </c>
      <c r="E11" s="2">
        <v>154</v>
      </c>
      <c r="F11" s="2">
        <v>135</v>
      </c>
      <c r="G11" s="2">
        <v>51</v>
      </c>
      <c r="H11" s="17">
        <f t="shared" si="0"/>
        <v>0.83243243243243248</v>
      </c>
      <c r="I11" s="17">
        <f t="shared" si="1"/>
        <v>0.87662337662337664</v>
      </c>
      <c r="J11" s="17">
        <f t="shared" si="1"/>
        <v>0.37777777777777777</v>
      </c>
      <c r="L11" s="13"/>
    </row>
    <row r="12" spans="1:12" x14ac:dyDescent="0.25">
      <c r="B12" s="1" t="s">
        <v>9</v>
      </c>
      <c r="C12" s="2">
        <v>913</v>
      </c>
      <c r="D12" s="2">
        <v>649</v>
      </c>
      <c r="E12" s="2">
        <v>545</v>
      </c>
      <c r="F12" s="2">
        <v>425</v>
      </c>
      <c r="G12" s="2">
        <v>169</v>
      </c>
      <c r="H12" s="17">
        <f t="shared" si="0"/>
        <v>0.83975346687211094</v>
      </c>
      <c r="I12" s="17">
        <f t="shared" si="1"/>
        <v>0.77981651376146788</v>
      </c>
      <c r="J12" s="17">
        <f t="shared" si="1"/>
        <v>0.39764705882352941</v>
      </c>
      <c r="L12" s="13"/>
    </row>
    <row r="13" spans="1:12" x14ac:dyDescent="0.25">
      <c r="B13" s="1" t="s">
        <v>10</v>
      </c>
      <c r="C13" s="2">
        <v>569</v>
      </c>
      <c r="D13" s="2">
        <v>245</v>
      </c>
      <c r="E13" s="2">
        <v>186</v>
      </c>
      <c r="F13" s="2">
        <v>172</v>
      </c>
      <c r="G13" s="2">
        <v>124</v>
      </c>
      <c r="H13" s="17">
        <f t="shared" si="0"/>
        <v>0.75918367346938775</v>
      </c>
      <c r="I13" s="17">
        <f t="shared" si="1"/>
        <v>0.92473118279569888</v>
      </c>
      <c r="J13" s="17">
        <f t="shared" si="1"/>
        <v>0.72093023255813948</v>
      </c>
      <c r="L13" s="13"/>
    </row>
    <row r="14" spans="1:12" x14ac:dyDescent="0.25">
      <c r="B14" s="1" t="s">
        <v>11</v>
      </c>
      <c r="C14" s="2">
        <v>666</v>
      </c>
      <c r="D14" s="2">
        <v>369</v>
      </c>
      <c r="E14" s="2">
        <v>258</v>
      </c>
      <c r="F14" s="2">
        <v>229</v>
      </c>
      <c r="G14" s="2">
        <v>112</v>
      </c>
      <c r="H14" s="17">
        <f t="shared" si="0"/>
        <v>0.69918699186991873</v>
      </c>
      <c r="I14" s="17">
        <f t="shared" si="1"/>
        <v>0.88759689922480622</v>
      </c>
      <c r="J14" s="17">
        <f t="shared" si="1"/>
        <v>0.48908296943231439</v>
      </c>
      <c r="L14" s="13"/>
    </row>
    <row r="15" spans="1:12" x14ac:dyDescent="0.25">
      <c r="B15" s="1" t="s">
        <v>12</v>
      </c>
      <c r="C15" s="2">
        <v>153</v>
      </c>
      <c r="D15" s="2">
        <v>510</v>
      </c>
      <c r="E15" s="2">
        <v>406</v>
      </c>
      <c r="F15" s="2">
        <v>335</v>
      </c>
      <c r="G15" s="2">
        <v>62</v>
      </c>
      <c r="H15" s="17">
        <f t="shared" si="0"/>
        <v>0.79607843137254897</v>
      </c>
      <c r="I15" s="17">
        <f t="shared" si="1"/>
        <v>0.82512315270935965</v>
      </c>
      <c r="J15" s="17">
        <f t="shared" si="1"/>
        <v>0.18507462686567164</v>
      </c>
      <c r="L15" s="13"/>
    </row>
    <row r="16" spans="1:12" x14ac:dyDescent="0.25">
      <c r="B16" s="1" t="s">
        <v>13</v>
      </c>
      <c r="C16" s="2">
        <v>539</v>
      </c>
      <c r="D16" s="2">
        <v>775</v>
      </c>
      <c r="E16" s="2">
        <v>661</v>
      </c>
      <c r="F16" s="2">
        <v>555</v>
      </c>
      <c r="G16" s="2">
        <v>170</v>
      </c>
      <c r="H16" s="17">
        <f t="shared" si="0"/>
        <v>0.85290322580645161</v>
      </c>
      <c r="I16" s="17">
        <f t="shared" si="1"/>
        <v>0.83963691376701965</v>
      </c>
      <c r="J16" s="17">
        <f t="shared" si="1"/>
        <v>0.30630630630630629</v>
      </c>
      <c r="L16" s="13"/>
    </row>
    <row r="17" spans="2:12" x14ac:dyDescent="0.25">
      <c r="B17" s="1" t="s">
        <v>14</v>
      </c>
      <c r="C17" s="2">
        <v>766</v>
      </c>
      <c r="D17" s="2">
        <v>706</v>
      </c>
      <c r="E17" s="2">
        <v>598</v>
      </c>
      <c r="F17" s="2">
        <v>500</v>
      </c>
      <c r="G17" s="2">
        <v>168</v>
      </c>
      <c r="H17" s="17">
        <f t="shared" si="0"/>
        <v>0.84702549575070818</v>
      </c>
      <c r="I17" s="17">
        <f t="shared" si="1"/>
        <v>0.83612040133779264</v>
      </c>
      <c r="J17" s="17">
        <f t="shared" si="1"/>
        <v>0.33600000000000002</v>
      </c>
      <c r="L17" s="13"/>
    </row>
    <row r="18" spans="2:12" x14ac:dyDescent="0.25">
      <c r="B18" s="1" t="s">
        <v>15</v>
      </c>
      <c r="C18" s="2">
        <v>153</v>
      </c>
      <c r="D18" s="2">
        <v>669</v>
      </c>
      <c r="E18" s="2">
        <v>534</v>
      </c>
      <c r="F18" s="2">
        <v>459</v>
      </c>
      <c r="G18" s="2">
        <v>80</v>
      </c>
      <c r="H18" s="17">
        <f t="shared" si="0"/>
        <v>0.7982062780269058</v>
      </c>
      <c r="I18" s="17">
        <f t="shared" si="1"/>
        <v>0.8595505617977528</v>
      </c>
      <c r="J18" s="17">
        <f t="shared" si="1"/>
        <v>0.17429193899782136</v>
      </c>
      <c r="L18" s="13"/>
    </row>
    <row r="19" spans="2:12" x14ac:dyDescent="0.25">
      <c r="B19" s="1" t="s">
        <v>16</v>
      </c>
      <c r="C19" s="2">
        <v>624</v>
      </c>
      <c r="D19" s="2">
        <v>2453</v>
      </c>
      <c r="E19" s="2">
        <v>1950</v>
      </c>
      <c r="F19" s="2">
        <v>1664</v>
      </c>
      <c r="G19" s="2">
        <v>271</v>
      </c>
      <c r="H19" s="17">
        <f t="shared" si="0"/>
        <v>0.79494496534855275</v>
      </c>
      <c r="I19" s="17">
        <f t="shared" si="1"/>
        <v>0.85333333333333339</v>
      </c>
      <c r="J19" s="17">
        <f t="shared" si="1"/>
        <v>0.16286057692307693</v>
      </c>
      <c r="L19" s="13"/>
    </row>
    <row r="20" spans="2:12" x14ac:dyDescent="0.25">
      <c r="B20" s="1" t="s">
        <v>17</v>
      </c>
      <c r="C20" s="2">
        <v>294</v>
      </c>
      <c r="D20" s="2">
        <v>403</v>
      </c>
      <c r="E20" s="2">
        <v>333</v>
      </c>
      <c r="F20" s="2">
        <v>290</v>
      </c>
      <c r="G20" s="2">
        <v>113</v>
      </c>
      <c r="H20" s="17">
        <f t="shared" si="0"/>
        <v>0.82630272952853601</v>
      </c>
      <c r="I20" s="17">
        <f t="shared" si="1"/>
        <v>0.87087087087087089</v>
      </c>
      <c r="J20" s="17">
        <f t="shared" si="1"/>
        <v>0.3896551724137931</v>
      </c>
      <c r="L20" s="13"/>
    </row>
    <row r="21" spans="2:12" x14ac:dyDescent="0.25">
      <c r="B21" s="1" t="s">
        <v>18</v>
      </c>
      <c r="C21" s="2">
        <v>1177</v>
      </c>
      <c r="D21" s="2">
        <v>392</v>
      </c>
      <c r="E21" s="2">
        <v>220</v>
      </c>
      <c r="F21" s="2">
        <v>202</v>
      </c>
      <c r="G21" s="2">
        <v>171</v>
      </c>
      <c r="H21" s="17">
        <f t="shared" si="0"/>
        <v>0.56122448979591832</v>
      </c>
      <c r="I21" s="17">
        <f t="shared" si="1"/>
        <v>0.91818181818181821</v>
      </c>
      <c r="J21" s="17">
        <f t="shared" si="1"/>
        <v>0.84653465346534651</v>
      </c>
      <c r="L21" s="13"/>
    </row>
    <row r="22" spans="2:12" x14ac:dyDescent="0.25">
      <c r="B22" s="1" t="s">
        <v>19</v>
      </c>
      <c r="C22" s="2">
        <v>82</v>
      </c>
      <c r="D22" s="2">
        <v>44</v>
      </c>
      <c r="E22" s="2">
        <v>36</v>
      </c>
      <c r="F22" s="2">
        <v>27</v>
      </c>
      <c r="G22" s="2">
        <v>12</v>
      </c>
      <c r="H22" s="17">
        <f t="shared" si="0"/>
        <v>0.81818181818181823</v>
      </c>
      <c r="I22" s="17">
        <f t="shared" si="1"/>
        <v>0.75</v>
      </c>
      <c r="J22" s="17">
        <f t="shared" si="1"/>
        <v>0.44444444444444442</v>
      </c>
      <c r="L22" s="13"/>
    </row>
    <row r="23" spans="2:12" x14ac:dyDescent="0.25">
      <c r="B23" s="1" t="s">
        <v>20</v>
      </c>
      <c r="C23" s="2">
        <v>61</v>
      </c>
      <c r="D23" s="2">
        <v>129</v>
      </c>
      <c r="E23" s="2">
        <v>109</v>
      </c>
      <c r="F23" s="2">
        <v>81</v>
      </c>
      <c r="G23" s="2">
        <v>25</v>
      </c>
      <c r="H23" s="17">
        <f t="shared" si="0"/>
        <v>0.84496124031007747</v>
      </c>
      <c r="I23" s="17">
        <f t="shared" si="1"/>
        <v>0.74311926605504586</v>
      </c>
      <c r="J23" s="17">
        <f t="shared" si="1"/>
        <v>0.30864197530864196</v>
      </c>
      <c r="L23" s="13"/>
    </row>
    <row r="24" spans="2:12" x14ac:dyDescent="0.25">
      <c r="B24" s="1" t="s">
        <v>21</v>
      </c>
      <c r="C24" s="2">
        <v>168</v>
      </c>
      <c r="D24" s="2">
        <v>118</v>
      </c>
      <c r="E24" s="2">
        <v>92</v>
      </c>
      <c r="F24" s="2">
        <v>83</v>
      </c>
      <c r="G24" s="2">
        <v>53</v>
      </c>
      <c r="H24" s="17">
        <f t="shared" si="0"/>
        <v>0.77966101694915257</v>
      </c>
      <c r="I24" s="17">
        <f t="shared" si="1"/>
        <v>0.90217391304347827</v>
      </c>
      <c r="J24" s="17">
        <f t="shared" si="1"/>
        <v>0.63855421686746983</v>
      </c>
      <c r="L24" s="13"/>
    </row>
    <row r="25" spans="2:12" x14ac:dyDescent="0.25">
      <c r="B25" s="1" t="s">
        <v>22</v>
      </c>
      <c r="C25" s="2">
        <v>531</v>
      </c>
      <c r="D25" s="2">
        <v>907</v>
      </c>
      <c r="E25" s="2">
        <v>745</v>
      </c>
      <c r="F25" s="2">
        <v>624</v>
      </c>
      <c r="G25" s="2">
        <v>171</v>
      </c>
      <c r="H25" s="17">
        <f t="shared" si="0"/>
        <v>0.82138919514884234</v>
      </c>
      <c r="I25" s="17">
        <f t="shared" si="1"/>
        <v>0.8375838926174497</v>
      </c>
      <c r="J25" s="17">
        <f t="shared" si="1"/>
        <v>0.27403846153846156</v>
      </c>
      <c r="L25" s="13"/>
    </row>
    <row r="26" spans="2:12" x14ac:dyDescent="0.25">
      <c r="B26" s="1" t="s">
        <v>23</v>
      </c>
      <c r="C26" s="2">
        <v>572</v>
      </c>
      <c r="D26" s="2">
        <v>866</v>
      </c>
      <c r="E26" s="2">
        <v>643</v>
      </c>
      <c r="F26" s="2">
        <v>557</v>
      </c>
      <c r="G26" s="2">
        <v>253</v>
      </c>
      <c r="H26" s="17">
        <f t="shared" si="0"/>
        <v>0.7424942263279446</v>
      </c>
      <c r="I26" s="17">
        <f t="shared" si="1"/>
        <v>0.86625194401244165</v>
      </c>
      <c r="J26" s="17">
        <f t="shared" si="1"/>
        <v>0.45421903052064633</v>
      </c>
      <c r="L26" s="13"/>
    </row>
    <row r="27" spans="2:12" x14ac:dyDescent="0.25">
      <c r="B27" s="1" t="s">
        <v>24</v>
      </c>
      <c r="C27" s="2">
        <v>660</v>
      </c>
      <c r="D27" s="2">
        <v>334</v>
      </c>
      <c r="E27" s="2">
        <v>265</v>
      </c>
      <c r="F27" s="2">
        <v>236</v>
      </c>
      <c r="G27" s="2">
        <v>150</v>
      </c>
      <c r="H27" s="17">
        <f t="shared" si="0"/>
        <v>0.79341317365269459</v>
      </c>
      <c r="I27" s="17">
        <f t="shared" si="1"/>
        <v>0.89056603773584908</v>
      </c>
      <c r="J27" s="17">
        <f t="shared" si="1"/>
        <v>0.63559322033898302</v>
      </c>
      <c r="L27" s="13"/>
    </row>
    <row r="28" spans="2:12" x14ac:dyDescent="0.25">
      <c r="B28" s="1" t="s">
        <v>25</v>
      </c>
      <c r="C28" s="2">
        <v>88</v>
      </c>
      <c r="D28" s="2">
        <v>223</v>
      </c>
      <c r="E28" s="2">
        <v>189</v>
      </c>
      <c r="F28" s="2">
        <v>148</v>
      </c>
      <c r="G28" s="2">
        <v>35</v>
      </c>
      <c r="H28" s="17">
        <f t="shared" si="0"/>
        <v>0.84753363228699552</v>
      </c>
      <c r="I28" s="17">
        <f t="shared" si="1"/>
        <v>0.78306878306878303</v>
      </c>
      <c r="J28" s="17">
        <f t="shared" si="1"/>
        <v>0.23648648648648649</v>
      </c>
      <c r="L28" s="13"/>
    </row>
    <row r="29" spans="2:12" x14ac:dyDescent="0.25">
      <c r="B29" s="1" t="s">
        <v>26</v>
      </c>
      <c r="C29" s="2">
        <v>90</v>
      </c>
      <c r="D29" s="2">
        <v>162</v>
      </c>
      <c r="E29" s="2">
        <v>115</v>
      </c>
      <c r="F29" s="2">
        <v>94</v>
      </c>
      <c r="G29" s="2">
        <v>24</v>
      </c>
      <c r="H29" s="17">
        <f t="shared" si="0"/>
        <v>0.70987654320987659</v>
      </c>
      <c r="I29" s="17">
        <f t="shared" si="1"/>
        <v>0.81739130434782614</v>
      </c>
      <c r="J29" s="17">
        <f t="shared" si="1"/>
        <v>0.25531914893617019</v>
      </c>
      <c r="L29" s="13"/>
    </row>
    <row r="30" spans="2:12" x14ac:dyDescent="0.25">
      <c r="B30" s="1" t="s">
        <v>27</v>
      </c>
      <c r="C30" s="2">
        <v>451</v>
      </c>
      <c r="D30" s="2">
        <v>120</v>
      </c>
      <c r="E30" s="2">
        <v>94</v>
      </c>
      <c r="F30" s="2">
        <v>85</v>
      </c>
      <c r="G30" s="2">
        <v>65</v>
      </c>
      <c r="H30" s="17">
        <f t="shared" si="0"/>
        <v>0.78333333333333333</v>
      </c>
      <c r="I30" s="17">
        <f t="shared" si="1"/>
        <v>0.9042553191489362</v>
      </c>
      <c r="J30" s="17">
        <f t="shared" si="1"/>
        <v>0.76470588235294112</v>
      </c>
      <c r="L30" s="13"/>
    </row>
    <row r="31" spans="2:12" x14ac:dyDescent="0.25">
      <c r="B31" s="1" t="s">
        <v>0</v>
      </c>
      <c r="C31" s="2">
        <f>SUM(C5:C30)</f>
        <v>12562</v>
      </c>
      <c r="D31" s="2">
        <f>SUM(D5:D30)</f>
        <v>13412</v>
      </c>
      <c r="E31" s="2">
        <f>SUM(E5:E30)</f>
        <v>10672</v>
      </c>
      <c r="F31" s="2">
        <f>SUM(F5:F30)</f>
        <v>9113</v>
      </c>
      <c r="G31" s="2">
        <f>SUM(G5:G30)</f>
        <v>3186</v>
      </c>
      <c r="H31" s="17">
        <f t="shared" si="0"/>
        <v>0.79570533850283331</v>
      </c>
      <c r="I31" s="17">
        <f t="shared" si="1"/>
        <v>0.85391679160419787</v>
      </c>
      <c r="J31" s="17">
        <f t="shared" si="1"/>
        <v>0.34961044661472623</v>
      </c>
      <c r="L31" s="13"/>
    </row>
    <row r="32" spans="2:12" x14ac:dyDescent="0.25">
      <c r="B32" s="6" t="s">
        <v>58</v>
      </c>
      <c r="L32" s="13"/>
    </row>
    <row r="33" spans="1:12" x14ac:dyDescent="0.25">
      <c r="B33" s="6" t="s">
        <v>53</v>
      </c>
      <c r="L33" s="13"/>
    </row>
    <row r="34" spans="1:12" x14ac:dyDescent="0.25">
      <c r="B34" s="6" t="s">
        <v>98</v>
      </c>
      <c r="L34" s="13"/>
    </row>
    <row r="35" spans="1:12" x14ac:dyDescent="0.25">
      <c r="B35" s="6" t="s">
        <v>99</v>
      </c>
      <c r="L35" s="13"/>
    </row>
    <row r="36" spans="1:12" x14ac:dyDescent="0.25">
      <c r="B36" s="6" t="s">
        <v>100</v>
      </c>
      <c r="L36" s="13"/>
    </row>
    <row r="37" spans="1:12" x14ac:dyDescent="0.25">
      <c r="B37" s="6" t="s">
        <v>90</v>
      </c>
    </row>
    <row r="38" spans="1:12" ht="18.75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42" spans="1:12" ht="15" customHeight="1" x14ac:dyDescent="0.25"/>
    <row r="45" spans="1:12" ht="15" customHeight="1" x14ac:dyDescent="0.25"/>
  </sheetData>
  <sheetProtection algorithmName="SHA-512" hashValue="dwVqDEH+ppr2rZuNMzzzkXqulkS7CA/y/g0vg/7DxowXacCjM4mvLQNo7ulabUVrb4GewNuz1ECCDK62WgGM0Q==" saltValue="X1sUMjR8AW7F2ru0IDEHSA==" spinCount="100000" sheet="1" objects="1" scenarios="1"/>
  <sortState ref="B41:C66">
    <sortCondition ref="B41:B66"/>
  </sortState>
  <pageMargins left="0.7" right="0.7" top="0.75" bottom="0.75" header="0.3" footer="0.3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2"/>
  <sheetViews>
    <sheetView showGridLines="0" zoomScale="90" zoomScaleNormal="90" zoomScalePageLayoutView="70" workbookViewId="0">
      <selection activeCell="B3" sqref="B3"/>
    </sheetView>
  </sheetViews>
  <sheetFormatPr baseColWidth="10" defaultRowHeight="15" x14ac:dyDescent="0.25"/>
  <cols>
    <col min="2" max="2" width="19.85546875" customWidth="1"/>
    <col min="3" max="6" width="18.42578125" customWidth="1"/>
    <col min="7" max="7" width="11.85546875" customWidth="1"/>
    <col min="8" max="10" width="18.42578125" customWidth="1"/>
  </cols>
  <sheetData>
    <row r="2" spans="1:12" x14ac:dyDescent="0.25">
      <c r="B2" s="10" t="s">
        <v>133</v>
      </c>
    </row>
    <row r="4" spans="1:12" ht="92.25" x14ac:dyDescent="0.3">
      <c r="A4" s="11"/>
      <c r="B4" s="26" t="s">
        <v>56</v>
      </c>
      <c r="C4" s="26" t="s">
        <v>52</v>
      </c>
      <c r="D4" s="26" t="s">
        <v>55</v>
      </c>
      <c r="E4" s="26" t="s">
        <v>96</v>
      </c>
      <c r="F4" s="26" t="s">
        <v>92</v>
      </c>
      <c r="G4" s="20" t="s">
        <v>97</v>
      </c>
      <c r="H4" s="26" t="s">
        <v>104</v>
      </c>
      <c r="I4" s="26" t="s">
        <v>105</v>
      </c>
      <c r="J4" s="26" t="s">
        <v>106</v>
      </c>
    </row>
    <row r="5" spans="1:12" x14ac:dyDescent="0.25">
      <c r="B5" s="1" t="s">
        <v>60</v>
      </c>
      <c r="C5" s="2">
        <v>3936</v>
      </c>
      <c r="D5" s="2">
        <v>1141</v>
      </c>
      <c r="E5" s="2">
        <v>803</v>
      </c>
      <c r="F5" s="2">
        <v>754</v>
      </c>
      <c r="G5" s="2">
        <v>525</v>
      </c>
      <c r="H5" s="17">
        <f>+E5/D5</f>
        <v>0.70376862401402274</v>
      </c>
      <c r="I5" s="17">
        <f>+F5/E5</f>
        <v>0.93897882938978827</v>
      </c>
      <c r="J5" s="17">
        <f>+G5/F5</f>
        <v>0.69628647214854111</v>
      </c>
      <c r="L5" s="13"/>
    </row>
    <row r="6" spans="1:12" x14ac:dyDescent="0.25">
      <c r="B6" s="1" t="s">
        <v>59</v>
      </c>
      <c r="C6" s="2">
        <v>4897</v>
      </c>
      <c r="D6" s="2">
        <v>5955</v>
      </c>
      <c r="E6" s="2">
        <v>4427</v>
      </c>
      <c r="F6" s="2">
        <v>3702</v>
      </c>
      <c r="G6" s="2">
        <v>1131</v>
      </c>
      <c r="H6" s="17">
        <f t="shared" ref="H6:J8" si="0">+E6/D6</f>
        <v>0.7434089000839631</v>
      </c>
      <c r="I6" s="17">
        <f t="shared" si="0"/>
        <v>0.83623221142986226</v>
      </c>
      <c r="J6" s="17">
        <f t="shared" si="0"/>
        <v>0.30551053484602919</v>
      </c>
      <c r="L6" s="13"/>
    </row>
    <row r="7" spans="1:12" x14ac:dyDescent="0.25">
      <c r="B7" s="1" t="s">
        <v>61</v>
      </c>
      <c r="C7" s="2">
        <v>3729</v>
      </c>
      <c r="D7" s="2">
        <v>6316</v>
      </c>
      <c r="E7" s="2">
        <v>5442</v>
      </c>
      <c r="F7" s="2">
        <v>4657</v>
      </c>
      <c r="G7" s="2">
        <v>1530</v>
      </c>
      <c r="H7" s="17">
        <f t="shared" si="0"/>
        <v>0.86162127929069032</v>
      </c>
      <c r="I7" s="17">
        <f t="shared" si="0"/>
        <v>0.85575156192576263</v>
      </c>
      <c r="J7" s="17">
        <f t="shared" si="0"/>
        <v>0.32853768520506765</v>
      </c>
      <c r="L7" s="13"/>
    </row>
    <row r="8" spans="1:12" x14ac:dyDescent="0.25">
      <c r="B8" s="1" t="s">
        <v>0</v>
      </c>
      <c r="C8" s="2">
        <f>SUM(C5:C7)</f>
        <v>12562</v>
      </c>
      <c r="D8" s="2">
        <v>13412</v>
      </c>
      <c r="E8" s="2">
        <v>10672</v>
      </c>
      <c r="F8" s="2">
        <f>SUM(F5:F7)</f>
        <v>9113</v>
      </c>
      <c r="G8" s="2">
        <f>SUM(G5:G7)</f>
        <v>3186</v>
      </c>
      <c r="H8" s="17">
        <f t="shared" si="0"/>
        <v>0.79570533850283331</v>
      </c>
      <c r="I8" s="17">
        <f t="shared" si="0"/>
        <v>0.85391679160419787</v>
      </c>
      <c r="J8" s="17">
        <f t="shared" si="0"/>
        <v>0.34961044661472623</v>
      </c>
      <c r="L8" s="13"/>
    </row>
    <row r="9" spans="1:12" x14ac:dyDescent="0.25">
      <c r="B9" s="6" t="s">
        <v>57</v>
      </c>
      <c r="L9" s="13"/>
    </row>
    <row r="10" spans="1:12" x14ac:dyDescent="0.25">
      <c r="B10" s="6" t="s">
        <v>53</v>
      </c>
      <c r="L10" s="13"/>
    </row>
    <row r="11" spans="1:12" x14ac:dyDescent="0.25">
      <c r="B11" s="6" t="s">
        <v>98</v>
      </c>
      <c r="L11" s="13"/>
    </row>
    <row r="12" spans="1:12" x14ac:dyDescent="0.25">
      <c r="B12" s="6" t="s">
        <v>99</v>
      </c>
      <c r="L12" s="13"/>
    </row>
    <row r="13" spans="1:12" x14ac:dyDescent="0.25">
      <c r="B13" s="6" t="s">
        <v>100</v>
      </c>
      <c r="L13" s="13"/>
    </row>
    <row r="14" spans="1:12" x14ac:dyDescent="0.25">
      <c r="B14" s="6" t="s">
        <v>90</v>
      </c>
    </row>
    <row r="15" spans="1:12" ht="18.75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9" ht="15" customHeight="1" x14ac:dyDescent="0.25"/>
    <row r="22" ht="15" customHeight="1" x14ac:dyDescent="0.25"/>
  </sheetData>
  <sheetProtection algorithmName="SHA-512" hashValue="FXJqiE/PYUff0yXDpkRUkKWqR2M7EyNHA3bn5ycXSNNkh6phqDEM+rSDOSWdOjtdZhCmFLW7cxVSnbz59s3pSA==" saltValue="RuGg0oQSB9GxJ4qH4Us+ZQ==" spinCount="100000" sheet="1" objects="1" scenarios="1"/>
  <pageMargins left="0.7" right="0.7" top="0.75" bottom="0.75" header="0.3" footer="0.3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5"/>
  <sheetViews>
    <sheetView showGridLines="0" topLeftCell="B10" zoomScale="90" zoomScaleNormal="90" zoomScalePageLayoutView="70" workbookViewId="0">
      <selection activeCell="B32" sqref="B32:B38"/>
    </sheetView>
  </sheetViews>
  <sheetFormatPr baseColWidth="10" defaultRowHeight="15" x14ac:dyDescent="0.25"/>
  <cols>
    <col min="2" max="2" width="19.85546875" customWidth="1"/>
    <col min="3" max="7" width="18.42578125" customWidth="1"/>
    <col min="8" max="8" width="11.85546875" customWidth="1"/>
    <col min="9" max="9" width="22.42578125" customWidth="1"/>
    <col min="10" max="10" width="18.5703125" customWidth="1"/>
    <col min="11" max="11" width="15.42578125" customWidth="1"/>
    <col min="12" max="12" width="19.42578125" customWidth="1"/>
  </cols>
  <sheetData>
    <row r="2" spans="1:12" x14ac:dyDescent="0.25">
      <c r="B2" s="10" t="s">
        <v>132</v>
      </c>
    </row>
    <row r="4" spans="1:12" ht="107.25" x14ac:dyDescent="0.3">
      <c r="A4" s="11"/>
      <c r="B4" s="26" t="s">
        <v>54</v>
      </c>
      <c r="C4" s="26" t="s">
        <v>93</v>
      </c>
      <c r="D4" s="26" t="s">
        <v>101</v>
      </c>
      <c r="E4" s="26" t="s">
        <v>126</v>
      </c>
      <c r="F4" s="26" t="s">
        <v>127</v>
      </c>
      <c r="G4" s="26" t="s">
        <v>128</v>
      </c>
      <c r="H4" s="20" t="s">
        <v>95</v>
      </c>
      <c r="I4" s="26" t="s">
        <v>94</v>
      </c>
      <c r="J4" s="26" t="s">
        <v>102</v>
      </c>
      <c r="K4" s="26" t="s">
        <v>103</v>
      </c>
      <c r="L4" s="26" t="s">
        <v>107</v>
      </c>
    </row>
    <row r="5" spans="1:12" x14ac:dyDescent="0.25">
      <c r="B5" s="1" t="s">
        <v>2</v>
      </c>
      <c r="C5" s="2">
        <v>65</v>
      </c>
      <c r="D5" s="2">
        <v>284</v>
      </c>
      <c r="E5" s="2">
        <v>81</v>
      </c>
      <c r="F5" s="2">
        <v>81</v>
      </c>
      <c r="G5" s="2">
        <v>73</v>
      </c>
      <c r="H5" s="2">
        <v>42</v>
      </c>
      <c r="I5" s="17">
        <f>+E5/D5</f>
        <v>0.28521126760563381</v>
      </c>
      <c r="J5" s="17">
        <f>+F5/E5</f>
        <v>1</v>
      </c>
      <c r="K5" s="17">
        <f>+G5/F5</f>
        <v>0.90123456790123457</v>
      </c>
      <c r="L5" s="17">
        <f>+H5/G5</f>
        <v>0.57534246575342463</v>
      </c>
    </row>
    <row r="6" spans="1:12" x14ac:dyDescent="0.25">
      <c r="B6" s="1" t="s">
        <v>3</v>
      </c>
      <c r="C6" s="2">
        <v>171</v>
      </c>
      <c r="D6" s="2">
        <v>991</v>
      </c>
      <c r="E6" s="2">
        <v>219</v>
      </c>
      <c r="F6" s="2">
        <v>216</v>
      </c>
      <c r="G6" s="2">
        <v>190</v>
      </c>
      <c r="H6" s="2">
        <v>107</v>
      </c>
      <c r="I6" s="17">
        <f t="shared" ref="I6:I31" si="0">+E6/D6</f>
        <v>0.22098890010090819</v>
      </c>
      <c r="J6" s="17">
        <f t="shared" ref="J6:J31" si="1">+F6/E6</f>
        <v>0.98630136986301364</v>
      </c>
      <c r="K6" s="17">
        <f t="shared" ref="K6:K31" si="2">+G6/F6</f>
        <v>0.87962962962962965</v>
      </c>
      <c r="L6" s="17">
        <f t="shared" ref="L6:L31" si="3">+H6/G6</f>
        <v>0.56315789473684208</v>
      </c>
    </row>
    <row r="7" spans="1:12" x14ac:dyDescent="0.25">
      <c r="B7" s="1" t="s">
        <v>4</v>
      </c>
      <c r="C7" s="2">
        <v>70</v>
      </c>
      <c r="D7" s="2">
        <v>403</v>
      </c>
      <c r="E7" s="2">
        <v>75</v>
      </c>
      <c r="F7" s="2">
        <v>74</v>
      </c>
      <c r="G7" s="2">
        <v>67</v>
      </c>
      <c r="H7" s="2">
        <v>43</v>
      </c>
      <c r="I7" s="17">
        <f t="shared" si="0"/>
        <v>0.18610421836228289</v>
      </c>
      <c r="J7" s="17">
        <f t="shared" si="1"/>
        <v>0.98666666666666669</v>
      </c>
      <c r="K7" s="17">
        <f t="shared" si="2"/>
        <v>0.90540540540540537</v>
      </c>
      <c r="L7" s="17">
        <f t="shared" si="3"/>
        <v>0.64179104477611937</v>
      </c>
    </row>
    <row r="8" spans="1:12" x14ac:dyDescent="0.25">
      <c r="B8" s="1" t="s">
        <v>5</v>
      </c>
      <c r="C8" s="2">
        <v>84</v>
      </c>
      <c r="D8" s="2">
        <v>1082</v>
      </c>
      <c r="E8" s="2">
        <v>368</v>
      </c>
      <c r="F8" s="2">
        <v>294</v>
      </c>
      <c r="G8" s="2">
        <v>242</v>
      </c>
      <c r="H8" s="2">
        <v>77</v>
      </c>
      <c r="I8" s="17">
        <f t="shared" si="0"/>
        <v>0.34011090573012936</v>
      </c>
      <c r="J8" s="17">
        <f t="shared" si="1"/>
        <v>0.79891304347826086</v>
      </c>
      <c r="K8" s="17">
        <f t="shared" si="2"/>
        <v>0.8231292517006803</v>
      </c>
      <c r="L8" s="17">
        <f t="shared" si="3"/>
        <v>0.31818181818181818</v>
      </c>
    </row>
    <row r="9" spans="1:12" x14ac:dyDescent="0.25">
      <c r="B9" s="1" t="s">
        <v>6</v>
      </c>
      <c r="C9" s="2">
        <v>84</v>
      </c>
      <c r="D9" s="2">
        <v>554</v>
      </c>
      <c r="E9" s="2">
        <v>70</v>
      </c>
      <c r="F9" s="2">
        <v>70</v>
      </c>
      <c r="G9" s="2">
        <v>67</v>
      </c>
      <c r="H9" s="2">
        <v>47</v>
      </c>
      <c r="I9" s="17">
        <f t="shared" si="0"/>
        <v>0.1263537906137184</v>
      </c>
      <c r="J9" s="17">
        <f t="shared" si="1"/>
        <v>1</v>
      </c>
      <c r="K9" s="17">
        <f t="shared" si="2"/>
        <v>0.95714285714285718</v>
      </c>
      <c r="L9" s="17">
        <f t="shared" si="3"/>
        <v>0.70149253731343286</v>
      </c>
    </row>
    <row r="10" spans="1:12" x14ac:dyDescent="0.25">
      <c r="B10" s="1" t="s">
        <v>7</v>
      </c>
      <c r="C10" s="2">
        <v>147</v>
      </c>
      <c r="D10" s="2">
        <v>1303</v>
      </c>
      <c r="E10" s="2">
        <v>328</v>
      </c>
      <c r="F10" s="2">
        <v>307</v>
      </c>
      <c r="G10" s="2">
        <v>269</v>
      </c>
      <c r="H10" s="2">
        <v>121</v>
      </c>
      <c r="I10" s="17">
        <f t="shared" si="0"/>
        <v>0.25172678434382195</v>
      </c>
      <c r="J10" s="17">
        <f t="shared" si="1"/>
        <v>0.93597560975609762</v>
      </c>
      <c r="K10" s="17">
        <f t="shared" si="2"/>
        <v>0.87622149837133545</v>
      </c>
      <c r="L10" s="17">
        <f t="shared" si="3"/>
        <v>0.44981412639405205</v>
      </c>
    </row>
    <row r="11" spans="1:12" x14ac:dyDescent="0.25">
      <c r="B11" s="1" t="s">
        <v>8</v>
      </c>
      <c r="C11" s="2">
        <v>19</v>
      </c>
      <c r="D11" s="2">
        <v>215</v>
      </c>
      <c r="E11" s="2">
        <v>69</v>
      </c>
      <c r="F11" s="2">
        <v>64</v>
      </c>
      <c r="G11" s="2">
        <v>57</v>
      </c>
      <c r="H11" s="2">
        <v>17</v>
      </c>
      <c r="I11" s="17">
        <f t="shared" si="0"/>
        <v>0.32093023255813952</v>
      </c>
      <c r="J11" s="17">
        <f t="shared" si="1"/>
        <v>0.92753623188405798</v>
      </c>
      <c r="K11" s="17">
        <f t="shared" si="2"/>
        <v>0.890625</v>
      </c>
      <c r="L11" s="17">
        <f t="shared" si="3"/>
        <v>0.2982456140350877</v>
      </c>
    </row>
    <row r="12" spans="1:12" x14ac:dyDescent="0.25">
      <c r="B12" s="1" t="s">
        <v>9</v>
      </c>
      <c r="C12" s="2">
        <v>113</v>
      </c>
      <c r="D12" s="2">
        <v>944</v>
      </c>
      <c r="E12" s="2">
        <v>232</v>
      </c>
      <c r="F12" s="2">
        <v>219</v>
      </c>
      <c r="G12" s="2">
        <v>182</v>
      </c>
      <c r="H12" s="2">
        <v>94</v>
      </c>
      <c r="I12" s="17">
        <f t="shared" si="0"/>
        <v>0.24576271186440679</v>
      </c>
      <c r="J12" s="17">
        <f t="shared" si="1"/>
        <v>0.94396551724137934</v>
      </c>
      <c r="K12" s="17">
        <f t="shared" si="2"/>
        <v>0.83105022831050224</v>
      </c>
      <c r="L12" s="17">
        <f t="shared" si="3"/>
        <v>0.51648351648351654</v>
      </c>
    </row>
    <row r="13" spans="1:12" x14ac:dyDescent="0.25">
      <c r="B13" s="1" t="s">
        <v>10</v>
      </c>
      <c r="C13" s="2">
        <v>83</v>
      </c>
      <c r="D13" s="2">
        <v>402</v>
      </c>
      <c r="E13" s="2">
        <v>81</v>
      </c>
      <c r="F13" s="2">
        <v>81</v>
      </c>
      <c r="G13" s="2">
        <v>73</v>
      </c>
      <c r="H13" s="2">
        <v>53</v>
      </c>
      <c r="I13" s="17">
        <f t="shared" si="0"/>
        <v>0.20149253731343283</v>
      </c>
      <c r="J13" s="17">
        <f t="shared" si="1"/>
        <v>1</v>
      </c>
      <c r="K13" s="17">
        <f t="shared" si="2"/>
        <v>0.90123456790123457</v>
      </c>
      <c r="L13" s="17">
        <f t="shared" si="3"/>
        <v>0.72602739726027399</v>
      </c>
    </row>
    <row r="14" spans="1:12" x14ac:dyDescent="0.25">
      <c r="B14" s="1" t="s">
        <v>11</v>
      </c>
      <c r="C14" s="2">
        <v>87</v>
      </c>
      <c r="D14" s="2">
        <v>611</v>
      </c>
      <c r="E14" s="2">
        <v>97</v>
      </c>
      <c r="F14" s="2">
        <v>97</v>
      </c>
      <c r="G14" s="2">
        <v>81</v>
      </c>
      <c r="H14" s="2">
        <v>49</v>
      </c>
      <c r="I14" s="17">
        <f t="shared" si="0"/>
        <v>0.15875613747954173</v>
      </c>
      <c r="J14" s="17">
        <f t="shared" si="1"/>
        <v>1</v>
      </c>
      <c r="K14" s="17">
        <f t="shared" si="2"/>
        <v>0.83505154639175261</v>
      </c>
      <c r="L14" s="17">
        <f t="shared" si="3"/>
        <v>0.60493827160493829</v>
      </c>
    </row>
    <row r="15" spans="1:12" x14ac:dyDescent="0.25">
      <c r="B15" s="1" t="s">
        <v>12</v>
      </c>
      <c r="C15" s="2">
        <v>53</v>
      </c>
      <c r="D15" s="2">
        <v>509</v>
      </c>
      <c r="E15" s="2">
        <v>135</v>
      </c>
      <c r="F15" s="2">
        <v>134</v>
      </c>
      <c r="G15" s="2">
        <v>117</v>
      </c>
      <c r="H15" s="2">
        <v>50</v>
      </c>
      <c r="I15" s="17">
        <f t="shared" si="0"/>
        <v>0.26522593320235754</v>
      </c>
      <c r="J15" s="17">
        <f t="shared" si="1"/>
        <v>0.99259259259259258</v>
      </c>
      <c r="K15" s="17">
        <f t="shared" si="2"/>
        <v>0.87313432835820892</v>
      </c>
      <c r="L15" s="17">
        <f t="shared" si="3"/>
        <v>0.42735042735042733</v>
      </c>
    </row>
    <row r="16" spans="1:12" x14ac:dyDescent="0.25">
      <c r="B16" s="1" t="s">
        <v>13</v>
      </c>
      <c r="C16" s="2">
        <v>118</v>
      </c>
      <c r="D16" s="2">
        <v>1195</v>
      </c>
      <c r="E16" s="2">
        <v>328</v>
      </c>
      <c r="F16" s="2">
        <v>286</v>
      </c>
      <c r="G16" s="2">
        <v>251</v>
      </c>
      <c r="H16" s="2">
        <v>92</v>
      </c>
      <c r="I16" s="17">
        <f t="shared" si="0"/>
        <v>0.27447698744769872</v>
      </c>
      <c r="J16" s="17">
        <f t="shared" si="1"/>
        <v>0.87195121951219512</v>
      </c>
      <c r="K16" s="17">
        <f t="shared" si="2"/>
        <v>0.8776223776223776</v>
      </c>
      <c r="L16" s="17">
        <f t="shared" si="3"/>
        <v>0.36653386454183268</v>
      </c>
    </row>
    <row r="17" spans="2:12" x14ac:dyDescent="0.25">
      <c r="B17" s="1" t="s">
        <v>14</v>
      </c>
      <c r="C17" s="2">
        <v>107</v>
      </c>
      <c r="D17" s="2">
        <v>919</v>
      </c>
      <c r="E17" s="2">
        <v>316</v>
      </c>
      <c r="F17" s="2">
        <v>299</v>
      </c>
      <c r="G17" s="2">
        <v>271</v>
      </c>
      <c r="H17" s="2">
        <v>93</v>
      </c>
      <c r="I17" s="17">
        <f t="shared" si="0"/>
        <v>0.34385201305767138</v>
      </c>
      <c r="J17" s="17">
        <f t="shared" si="1"/>
        <v>0.94620253164556967</v>
      </c>
      <c r="K17" s="17">
        <f t="shared" si="2"/>
        <v>0.90635451505016718</v>
      </c>
      <c r="L17" s="17">
        <f t="shared" si="3"/>
        <v>0.34317343173431736</v>
      </c>
    </row>
    <row r="18" spans="2:12" x14ac:dyDescent="0.25">
      <c r="B18" s="1" t="s">
        <v>15</v>
      </c>
      <c r="C18" s="2">
        <v>32</v>
      </c>
      <c r="D18" s="2">
        <v>707</v>
      </c>
      <c r="E18" s="2">
        <v>225</v>
      </c>
      <c r="F18" s="2">
        <v>134</v>
      </c>
      <c r="G18" s="2">
        <v>122</v>
      </c>
      <c r="H18" s="2">
        <v>32</v>
      </c>
      <c r="I18" s="17">
        <f t="shared" si="0"/>
        <v>0.31824611032531824</v>
      </c>
      <c r="J18" s="17">
        <f t="shared" si="1"/>
        <v>0.5955555555555555</v>
      </c>
      <c r="K18" s="17">
        <f t="shared" si="2"/>
        <v>0.91044776119402981</v>
      </c>
      <c r="L18" s="17">
        <f t="shared" si="3"/>
        <v>0.26229508196721313</v>
      </c>
    </row>
    <row r="19" spans="2:12" x14ac:dyDescent="0.25">
      <c r="B19" s="1" t="s">
        <v>16</v>
      </c>
      <c r="C19" s="2">
        <v>116</v>
      </c>
      <c r="D19" s="2">
        <v>3058</v>
      </c>
      <c r="E19" s="2">
        <v>1043</v>
      </c>
      <c r="F19" s="2">
        <v>489</v>
      </c>
      <c r="G19" s="2">
        <v>420</v>
      </c>
      <c r="H19" s="2">
        <v>116</v>
      </c>
      <c r="I19" s="17">
        <f t="shared" si="0"/>
        <v>0.34107259646827992</v>
      </c>
      <c r="J19" s="17">
        <f t="shared" si="1"/>
        <v>0.46883988494726747</v>
      </c>
      <c r="K19" s="17">
        <f t="shared" si="2"/>
        <v>0.85889570552147243</v>
      </c>
      <c r="L19" s="17">
        <f t="shared" si="3"/>
        <v>0.27619047619047621</v>
      </c>
    </row>
    <row r="20" spans="2:12" x14ac:dyDescent="0.25">
      <c r="B20" s="1" t="s">
        <v>17</v>
      </c>
      <c r="C20" s="2">
        <v>89</v>
      </c>
      <c r="D20" s="2">
        <v>651</v>
      </c>
      <c r="E20" s="2">
        <v>194</v>
      </c>
      <c r="F20" s="2">
        <v>191</v>
      </c>
      <c r="G20" s="2">
        <v>169</v>
      </c>
      <c r="H20" s="2">
        <v>78</v>
      </c>
      <c r="I20" s="17">
        <f t="shared" si="0"/>
        <v>0.29800307219662059</v>
      </c>
      <c r="J20" s="17">
        <f t="shared" si="1"/>
        <v>0.98453608247422686</v>
      </c>
      <c r="K20" s="17">
        <f t="shared" si="2"/>
        <v>0.88481675392670156</v>
      </c>
      <c r="L20" s="17">
        <f t="shared" si="3"/>
        <v>0.46153846153846156</v>
      </c>
    </row>
    <row r="21" spans="2:12" x14ac:dyDescent="0.25">
      <c r="B21" s="1" t="s">
        <v>18</v>
      </c>
      <c r="C21" s="2">
        <v>57</v>
      </c>
      <c r="D21" s="2">
        <v>411</v>
      </c>
      <c r="E21" s="2">
        <v>37</v>
      </c>
      <c r="F21" s="2">
        <v>37</v>
      </c>
      <c r="G21" s="2">
        <v>32</v>
      </c>
      <c r="H21" s="2">
        <v>21</v>
      </c>
      <c r="I21" s="17">
        <f t="shared" si="0"/>
        <v>9.002433090024331E-2</v>
      </c>
      <c r="J21" s="17">
        <f t="shared" si="1"/>
        <v>1</v>
      </c>
      <c r="K21" s="17">
        <f t="shared" si="2"/>
        <v>0.86486486486486491</v>
      </c>
      <c r="L21" s="17">
        <f t="shared" si="3"/>
        <v>0.65625</v>
      </c>
    </row>
    <row r="22" spans="2:12" x14ac:dyDescent="0.25">
      <c r="B22" s="1" t="s">
        <v>19</v>
      </c>
      <c r="C22" s="2">
        <v>29</v>
      </c>
      <c r="D22" s="2">
        <v>74</v>
      </c>
      <c r="E22" s="2">
        <v>16</v>
      </c>
      <c r="F22" s="2">
        <v>16</v>
      </c>
      <c r="G22" s="2">
        <v>13</v>
      </c>
      <c r="H22" s="2">
        <v>8</v>
      </c>
      <c r="I22" s="17">
        <f t="shared" si="0"/>
        <v>0.21621621621621623</v>
      </c>
      <c r="J22" s="17">
        <f t="shared" si="1"/>
        <v>1</v>
      </c>
      <c r="K22" s="17">
        <f t="shared" si="2"/>
        <v>0.8125</v>
      </c>
      <c r="L22" s="17">
        <f t="shared" si="3"/>
        <v>0.61538461538461542</v>
      </c>
    </row>
    <row r="23" spans="2:12" x14ac:dyDescent="0.25">
      <c r="B23" s="1" t="s">
        <v>20</v>
      </c>
      <c r="C23" s="2">
        <v>32</v>
      </c>
      <c r="D23" s="2">
        <v>175</v>
      </c>
      <c r="E23" s="2">
        <v>43</v>
      </c>
      <c r="F23" s="2">
        <v>43</v>
      </c>
      <c r="G23" s="2">
        <v>40</v>
      </c>
      <c r="H23" s="2">
        <v>25</v>
      </c>
      <c r="I23" s="17">
        <f t="shared" si="0"/>
        <v>0.24571428571428572</v>
      </c>
      <c r="J23" s="17">
        <f t="shared" si="1"/>
        <v>1</v>
      </c>
      <c r="K23" s="17">
        <f t="shared" si="2"/>
        <v>0.93023255813953487</v>
      </c>
      <c r="L23" s="17">
        <f t="shared" si="3"/>
        <v>0.625</v>
      </c>
    </row>
    <row r="24" spans="2:12" x14ac:dyDescent="0.25">
      <c r="B24" s="1" t="s">
        <v>21</v>
      </c>
      <c r="C24" s="2">
        <v>36</v>
      </c>
      <c r="D24" s="2">
        <v>223</v>
      </c>
      <c r="E24" s="2">
        <v>47</v>
      </c>
      <c r="F24" s="2">
        <v>47</v>
      </c>
      <c r="G24" s="2">
        <v>45</v>
      </c>
      <c r="H24" s="2">
        <v>25</v>
      </c>
      <c r="I24" s="17">
        <f t="shared" si="0"/>
        <v>0.21076233183856502</v>
      </c>
      <c r="J24" s="17">
        <f t="shared" si="1"/>
        <v>1</v>
      </c>
      <c r="K24" s="17">
        <f t="shared" si="2"/>
        <v>0.95744680851063835</v>
      </c>
      <c r="L24" s="17">
        <f t="shared" si="3"/>
        <v>0.55555555555555558</v>
      </c>
    </row>
    <row r="25" spans="2:12" x14ac:dyDescent="0.25">
      <c r="B25" s="1" t="s">
        <v>22</v>
      </c>
      <c r="C25" s="2">
        <v>108</v>
      </c>
      <c r="D25" s="2">
        <v>1053</v>
      </c>
      <c r="E25" s="2">
        <v>291</v>
      </c>
      <c r="F25" s="2">
        <v>278</v>
      </c>
      <c r="G25" s="2">
        <v>246</v>
      </c>
      <c r="H25" s="2">
        <v>101</v>
      </c>
      <c r="I25" s="17">
        <f t="shared" si="0"/>
        <v>0.27635327635327633</v>
      </c>
      <c r="J25" s="17">
        <f t="shared" si="1"/>
        <v>0.9553264604810997</v>
      </c>
      <c r="K25" s="17">
        <f t="shared" si="2"/>
        <v>0.8848920863309353</v>
      </c>
      <c r="L25" s="17">
        <f t="shared" si="3"/>
        <v>0.41056910569105692</v>
      </c>
    </row>
    <row r="26" spans="2:12" x14ac:dyDescent="0.25">
      <c r="B26" s="1" t="s">
        <v>23</v>
      </c>
      <c r="C26" s="2">
        <v>107</v>
      </c>
      <c r="D26" s="2">
        <v>1330</v>
      </c>
      <c r="E26" s="2">
        <v>141</v>
      </c>
      <c r="F26" s="2">
        <v>141</v>
      </c>
      <c r="G26" s="2">
        <v>129</v>
      </c>
      <c r="H26" s="2">
        <v>71</v>
      </c>
      <c r="I26" s="17">
        <f t="shared" si="0"/>
        <v>0.10601503759398496</v>
      </c>
      <c r="J26" s="17">
        <f t="shared" si="1"/>
        <v>1</v>
      </c>
      <c r="K26" s="17">
        <f t="shared" si="2"/>
        <v>0.91489361702127658</v>
      </c>
      <c r="L26" s="17">
        <f t="shared" si="3"/>
        <v>0.55038759689922478</v>
      </c>
    </row>
    <row r="27" spans="2:12" x14ac:dyDescent="0.25">
      <c r="B27" s="1" t="s">
        <v>24</v>
      </c>
      <c r="C27" s="2">
        <v>62</v>
      </c>
      <c r="D27" s="2">
        <v>470</v>
      </c>
      <c r="E27" s="2">
        <v>112</v>
      </c>
      <c r="F27" s="2">
        <v>111</v>
      </c>
      <c r="G27" s="2">
        <v>99</v>
      </c>
      <c r="H27" s="2">
        <v>55</v>
      </c>
      <c r="I27" s="17">
        <f t="shared" si="0"/>
        <v>0.23829787234042554</v>
      </c>
      <c r="J27" s="17">
        <f t="shared" si="1"/>
        <v>0.9910714285714286</v>
      </c>
      <c r="K27" s="17">
        <f t="shared" si="2"/>
        <v>0.89189189189189189</v>
      </c>
      <c r="L27" s="17">
        <f t="shared" si="3"/>
        <v>0.55555555555555558</v>
      </c>
    </row>
    <row r="28" spans="2:12" x14ac:dyDescent="0.25">
      <c r="B28" s="1" t="s">
        <v>25</v>
      </c>
      <c r="C28" s="2">
        <v>30</v>
      </c>
      <c r="D28" s="2">
        <v>261</v>
      </c>
      <c r="E28" s="2">
        <v>94</v>
      </c>
      <c r="F28" s="2">
        <v>85</v>
      </c>
      <c r="G28" s="2">
        <v>65</v>
      </c>
      <c r="H28" s="2">
        <v>27</v>
      </c>
      <c r="I28" s="17">
        <f t="shared" si="0"/>
        <v>0.36015325670498083</v>
      </c>
      <c r="J28" s="17">
        <f t="shared" si="1"/>
        <v>0.9042553191489362</v>
      </c>
      <c r="K28" s="17">
        <f t="shared" si="2"/>
        <v>0.76470588235294112</v>
      </c>
      <c r="L28" s="17">
        <f t="shared" si="3"/>
        <v>0.41538461538461541</v>
      </c>
    </row>
    <row r="29" spans="2:12" x14ac:dyDescent="0.25">
      <c r="B29" s="1" t="s">
        <v>26</v>
      </c>
      <c r="C29" s="2">
        <v>12</v>
      </c>
      <c r="D29" s="2">
        <v>203</v>
      </c>
      <c r="E29" s="2">
        <v>28</v>
      </c>
      <c r="F29" s="2">
        <v>28</v>
      </c>
      <c r="G29" s="2">
        <v>21</v>
      </c>
      <c r="H29" s="2">
        <v>7</v>
      </c>
      <c r="I29" s="17">
        <f t="shared" si="0"/>
        <v>0.13793103448275862</v>
      </c>
      <c r="J29" s="17">
        <f t="shared" si="1"/>
        <v>1</v>
      </c>
      <c r="K29" s="17">
        <f t="shared" si="2"/>
        <v>0.75</v>
      </c>
      <c r="L29" s="17">
        <f t="shared" si="3"/>
        <v>0.33333333333333331</v>
      </c>
    </row>
    <row r="30" spans="2:12" x14ac:dyDescent="0.25">
      <c r="B30" s="1" t="s">
        <v>27</v>
      </c>
      <c r="C30" s="2">
        <v>35</v>
      </c>
      <c r="D30" s="2">
        <v>262</v>
      </c>
      <c r="E30" s="2">
        <v>53</v>
      </c>
      <c r="F30" s="2">
        <v>53</v>
      </c>
      <c r="G30" s="2">
        <v>45</v>
      </c>
      <c r="H30" s="2">
        <v>23</v>
      </c>
      <c r="I30" s="17">
        <f t="shared" si="0"/>
        <v>0.20229007633587787</v>
      </c>
      <c r="J30" s="17">
        <f t="shared" si="1"/>
        <v>1</v>
      </c>
      <c r="K30" s="17">
        <f t="shared" si="2"/>
        <v>0.84905660377358494</v>
      </c>
      <c r="L30" s="17">
        <f t="shared" si="3"/>
        <v>0.51111111111111107</v>
      </c>
    </row>
    <row r="31" spans="2:12" x14ac:dyDescent="0.25">
      <c r="B31" s="1" t="s">
        <v>0</v>
      </c>
      <c r="C31" s="2">
        <f>SUM(C5:C30)</f>
        <v>1946</v>
      </c>
      <c r="D31" s="2">
        <f>SUM(D5:D30)</f>
        <v>18290</v>
      </c>
      <c r="E31" s="2">
        <f>SUM(E5:E30)</f>
        <v>4723</v>
      </c>
      <c r="F31" s="2">
        <f>SUM(F5:F30)</f>
        <v>3875</v>
      </c>
      <c r="G31" s="2">
        <f t="shared" ref="G31:H31" si="4">SUM(G5:G30)</f>
        <v>3386</v>
      </c>
      <c r="H31" s="2">
        <f t="shared" si="4"/>
        <v>1474</v>
      </c>
      <c r="I31" s="17">
        <f t="shared" si="0"/>
        <v>0.25822854018589392</v>
      </c>
      <c r="J31" s="17">
        <f t="shared" si="1"/>
        <v>0.82045310184204956</v>
      </c>
      <c r="K31" s="17">
        <f t="shared" si="2"/>
        <v>0.87380645161290327</v>
      </c>
      <c r="L31" s="17">
        <f t="shared" si="3"/>
        <v>0.43532191376255169</v>
      </c>
    </row>
    <row r="32" spans="2:12" x14ac:dyDescent="0.25">
      <c r="B32" s="6" t="s">
        <v>58</v>
      </c>
      <c r="F32" s="32"/>
      <c r="G32" s="33"/>
      <c r="H32" s="32"/>
    </row>
    <row r="33" spans="2:8" x14ac:dyDescent="0.25">
      <c r="B33" s="6" t="s">
        <v>108</v>
      </c>
      <c r="F33" s="32"/>
      <c r="G33" s="32"/>
      <c r="H33" s="32"/>
    </row>
    <row r="34" spans="2:8" x14ac:dyDescent="0.25">
      <c r="B34" s="18" t="s">
        <v>109</v>
      </c>
    </row>
    <row r="35" spans="2:8" x14ac:dyDescent="0.25">
      <c r="B35" s="6" t="s">
        <v>114</v>
      </c>
    </row>
    <row r="36" spans="2:8" x14ac:dyDescent="0.25">
      <c r="B36" s="6" t="s">
        <v>110</v>
      </c>
    </row>
    <row r="37" spans="2:8" x14ac:dyDescent="0.25">
      <c r="B37" s="6" t="s">
        <v>111</v>
      </c>
    </row>
    <row r="38" spans="2:8" x14ac:dyDescent="0.25">
      <c r="B38" s="6" t="s">
        <v>90</v>
      </c>
    </row>
    <row r="39" spans="2:8" x14ac:dyDescent="0.25">
      <c r="B39" s="6"/>
    </row>
    <row r="40" spans="2:8" x14ac:dyDescent="0.25">
      <c r="B40" s="6"/>
    </row>
    <row r="41" spans="2:8" x14ac:dyDescent="0.25">
      <c r="B41" s="6"/>
    </row>
    <row r="42" spans="2:8" ht="15" customHeight="1" x14ac:dyDescent="0.25"/>
    <row r="45" spans="2:8" ht="15" customHeight="1" x14ac:dyDescent="0.25"/>
  </sheetData>
  <sheetProtection algorithmName="SHA-512" hashValue="jf5ntcBIF5pNlUzQg8weQnmpbAMqpnAbQfc6gwj5xM5DjJllhivADJ6dj5ddvPAqTIDSjEQntAGChqjlYE03uQ==" saltValue="hCHrxkFEHHwsmxPcSu5N2Q==" spinCount="100000" sheet="1" objects="1" scenarios="1"/>
  <pageMargins left="0.7" right="0.7" top="0.75" bottom="0.75" header="0.3" footer="0.3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2"/>
  <sheetViews>
    <sheetView showGridLines="0" zoomScale="90" zoomScaleNormal="90" zoomScalePageLayoutView="70" workbookViewId="0">
      <selection activeCell="B9" sqref="B9:B15"/>
    </sheetView>
  </sheetViews>
  <sheetFormatPr baseColWidth="10" defaultRowHeight="15" x14ac:dyDescent="0.25"/>
  <cols>
    <col min="2" max="2" width="19.85546875" customWidth="1"/>
    <col min="3" max="7" width="18.42578125" customWidth="1"/>
    <col min="8" max="8" width="11.85546875" customWidth="1"/>
    <col min="9" max="9" width="18.42578125" customWidth="1"/>
    <col min="10" max="10" width="15.7109375" customWidth="1"/>
    <col min="11" max="11" width="15.42578125" customWidth="1"/>
    <col min="12" max="12" width="19.42578125" customWidth="1"/>
  </cols>
  <sheetData>
    <row r="2" spans="1:12" x14ac:dyDescent="0.25">
      <c r="B2" s="10" t="s">
        <v>129</v>
      </c>
    </row>
    <row r="4" spans="1:12" ht="107.25" x14ac:dyDescent="0.3">
      <c r="A4" s="11"/>
      <c r="B4" s="26" t="s">
        <v>56</v>
      </c>
      <c r="C4" s="26" t="s">
        <v>93</v>
      </c>
      <c r="D4" s="26" t="s">
        <v>101</v>
      </c>
      <c r="E4" s="26" t="s">
        <v>126</v>
      </c>
      <c r="F4" s="26" t="s">
        <v>127</v>
      </c>
      <c r="G4" s="26" t="s">
        <v>128</v>
      </c>
      <c r="H4" s="20" t="s">
        <v>95</v>
      </c>
      <c r="I4" s="26" t="s">
        <v>94</v>
      </c>
      <c r="J4" s="26" t="s">
        <v>102</v>
      </c>
      <c r="K4" s="26" t="s">
        <v>103</v>
      </c>
      <c r="L4" s="26" t="s">
        <v>107</v>
      </c>
    </row>
    <row r="5" spans="1:12" x14ac:dyDescent="0.25">
      <c r="B5" s="1" t="s">
        <v>60</v>
      </c>
      <c r="C5" s="2">
        <v>376.00000000000011</v>
      </c>
      <c r="D5" s="2">
        <v>1556</v>
      </c>
      <c r="E5" s="2">
        <v>617</v>
      </c>
      <c r="F5" s="2">
        <v>536</v>
      </c>
      <c r="G5" s="2">
        <v>484</v>
      </c>
      <c r="H5" s="2">
        <v>248</v>
      </c>
      <c r="I5" s="17">
        <f>+E5/D5</f>
        <v>0.39652956298200515</v>
      </c>
      <c r="J5" s="17">
        <f>+F5/E5</f>
        <v>0.86871961102106965</v>
      </c>
      <c r="K5" s="17">
        <f>+G5/F5</f>
        <v>0.90298507462686572</v>
      </c>
      <c r="L5" s="17">
        <f>+H5/G5</f>
        <v>0.51239669421487599</v>
      </c>
    </row>
    <row r="6" spans="1:12" x14ac:dyDescent="0.25">
      <c r="B6" s="1" t="s">
        <v>59</v>
      </c>
      <c r="C6" s="2">
        <v>564.00000000000023</v>
      </c>
      <c r="D6" s="2">
        <v>8074</v>
      </c>
      <c r="E6" s="2">
        <v>1526</v>
      </c>
      <c r="F6" s="2">
        <v>1222</v>
      </c>
      <c r="G6" s="2">
        <v>1055</v>
      </c>
      <c r="H6" s="2">
        <v>499</v>
      </c>
      <c r="I6" s="17">
        <f t="shared" ref="I6:L8" si="0">+E6/D6</f>
        <v>0.18900173396086203</v>
      </c>
      <c r="J6" s="17">
        <f t="shared" si="0"/>
        <v>0.80078636959370908</v>
      </c>
      <c r="K6" s="17">
        <f t="shared" si="0"/>
        <v>0.86333878887070381</v>
      </c>
      <c r="L6" s="17">
        <f t="shared" si="0"/>
        <v>0.47298578199052133</v>
      </c>
    </row>
    <row r="7" spans="1:12" x14ac:dyDescent="0.25">
      <c r="B7" s="1" t="s">
        <v>61</v>
      </c>
      <c r="C7" s="2">
        <v>1005.9999999999997</v>
      </c>
      <c r="D7" s="2">
        <v>8660</v>
      </c>
      <c r="E7" s="2">
        <v>2580</v>
      </c>
      <c r="F7" s="2">
        <v>2117</v>
      </c>
      <c r="G7" s="2">
        <v>1847</v>
      </c>
      <c r="H7" s="2">
        <v>727</v>
      </c>
      <c r="I7" s="17">
        <f t="shared" si="0"/>
        <v>0.29792147806004621</v>
      </c>
      <c r="J7" s="17">
        <f t="shared" si="0"/>
        <v>0.82054263565891472</v>
      </c>
      <c r="K7" s="17">
        <f t="shared" si="0"/>
        <v>0.87246102975909301</v>
      </c>
      <c r="L7" s="17">
        <f t="shared" si="0"/>
        <v>0.39361126150514347</v>
      </c>
    </row>
    <row r="8" spans="1:12" x14ac:dyDescent="0.25">
      <c r="B8" s="1" t="s">
        <v>0</v>
      </c>
      <c r="C8" s="2">
        <f t="shared" ref="C8:H8" si="1">SUM(C5:C7)</f>
        <v>1946</v>
      </c>
      <c r="D8" s="2">
        <f t="shared" si="1"/>
        <v>18290</v>
      </c>
      <c r="E8" s="2">
        <f t="shared" si="1"/>
        <v>4723</v>
      </c>
      <c r="F8" s="2">
        <f t="shared" si="1"/>
        <v>3875</v>
      </c>
      <c r="G8" s="2">
        <f t="shared" si="1"/>
        <v>3386</v>
      </c>
      <c r="H8" s="2">
        <f t="shared" si="1"/>
        <v>1474</v>
      </c>
      <c r="I8" s="17">
        <f t="shared" si="0"/>
        <v>0.25822854018589392</v>
      </c>
      <c r="J8" s="17">
        <f t="shared" si="0"/>
        <v>0.82045310184204956</v>
      </c>
      <c r="K8" s="17">
        <f t="shared" si="0"/>
        <v>0.87380645161290327</v>
      </c>
      <c r="L8" s="17">
        <f t="shared" si="0"/>
        <v>0.43532191376255169</v>
      </c>
    </row>
    <row r="9" spans="1:12" x14ac:dyDescent="0.25">
      <c r="B9" s="6" t="s">
        <v>57</v>
      </c>
    </row>
    <row r="10" spans="1:12" x14ac:dyDescent="0.25">
      <c r="B10" s="6" t="s">
        <v>108</v>
      </c>
    </row>
    <row r="11" spans="1:12" x14ac:dyDescent="0.25">
      <c r="B11" s="18" t="s">
        <v>109</v>
      </c>
    </row>
    <row r="12" spans="1:12" x14ac:dyDescent="0.25">
      <c r="B12" s="6" t="s">
        <v>114</v>
      </c>
    </row>
    <row r="13" spans="1:12" x14ac:dyDescent="0.25">
      <c r="B13" s="6" t="s">
        <v>110</v>
      </c>
    </row>
    <row r="14" spans="1:12" x14ac:dyDescent="0.25">
      <c r="B14" s="6" t="s">
        <v>111</v>
      </c>
    </row>
    <row r="15" spans="1:12" x14ac:dyDescent="0.25">
      <c r="B15" s="6" t="s">
        <v>90</v>
      </c>
    </row>
    <row r="16" spans="1:12" x14ac:dyDescent="0.25">
      <c r="B16" s="6"/>
    </row>
    <row r="17" spans="2:2" x14ac:dyDescent="0.25">
      <c r="B17" s="6"/>
    </row>
    <row r="18" spans="2:2" x14ac:dyDescent="0.25">
      <c r="B18" s="6"/>
    </row>
    <row r="19" spans="2:2" ht="15" customHeight="1" x14ac:dyDescent="0.25"/>
    <row r="22" spans="2:2" ht="15" customHeight="1" x14ac:dyDescent="0.25"/>
  </sheetData>
  <sheetProtection algorithmName="SHA-512" hashValue="yW1wOkyIO6V10FhL6QtLuMF6qX8VKRfNFogj4sW2MW+ywKJeLiIFbG3d5Kj4g/qJnYXxr46STVawWX59f5xmKA==" saltValue="4xqRNxdV+NOFuisGi5VFQA==" spinCount="100000" sheet="1" objects="1" scenarios="1"/>
  <pageMargins left="0.7" right="0.7" top="0.75" bottom="0.75" header="0.3" footer="0.3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39"/>
  <sheetViews>
    <sheetView showGridLines="0" zoomScaleNormal="100" zoomScalePageLayoutView="70" workbookViewId="0">
      <selection activeCell="B4" sqref="B4:J10"/>
    </sheetView>
  </sheetViews>
  <sheetFormatPr baseColWidth="10" defaultColWidth="10.85546875" defaultRowHeight="15" x14ac:dyDescent="0.25"/>
  <cols>
    <col min="1" max="1" width="10.85546875" style="3"/>
    <col min="2" max="2" width="29.140625" style="3" customWidth="1"/>
    <col min="3" max="3" width="18.28515625" style="3" customWidth="1"/>
    <col min="4" max="4" width="12.7109375" style="3" customWidth="1"/>
    <col min="5" max="6" width="12.140625" style="3" customWidth="1"/>
    <col min="7" max="7" width="17.5703125" style="3" customWidth="1"/>
    <col min="8" max="8" width="12.7109375" style="3" customWidth="1"/>
    <col min="9" max="10" width="12.140625" style="3" customWidth="1"/>
    <col min="11" max="13" width="10.85546875" style="3"/>
    <col min="14" max="21" width="10.85546875" style="8"/>
    <col min="22" max="16384" width="10.85546875" style="3"/>
  </cols>
  <sheetData>
    <row r="2" spans="1:23" x14ac:dyDescent="0.25">
      <c r="B2" s="5" t="s">
        <v>112</v>
      </c>
    </row>
    <row r="3" spans="1:23" x14ac:dyDescent="0.25">
      <c r="B3" s="10"/>
    </row>
    <row r="4" spans="1:23" s="23" customFormat="1" ht="38.25" customHeight="1" x14ac:dyDescent="0.25">
      <c r="B4" s="22"/>
      <c r="C4" s="39" t="s">
        <v>64</v>
      </c>
      <c r="D4" s="40"/>
      <c r="E4" s="40"/>
      <c r="F4" s="40"/>
      <c r="G4" s="39" t="s">
        <v>65</v>
      </c>
      <c r="H4" s="40"/>
      <c r="I4" s="40"/>
      <c r="J4" s="41"/>
      <c r="N4" s="8"/>
      <c r="O4" s="8"/>
      <c r="P4" s="8"/>
      <c r="Q4" s="8"/>
      <c r="R4" s="8"/>
      <c r="S4" s="8"/>
      <c r="T4" s="8"/>
      <c r="U4" s="8"/>
    </row>
    <row r="5" spans="1:23" ht="38.25" customHeight="1" x14ac:dyDescent="0.25">
      <c r="B5" s="19" t="s">
        <v>28</v>
      </c>
      <c r="C5" s="7" t="s">
        <v>72</v>
      </c>
      <c r="D5" s="7" t="s">
        <v>73</v>
      </c>
      <c r="E5" s="9" t="s">
        <v>74</v>
      </c>
      <c r="F5" s="9" t="s">
        <v>75</v>
      </c>
      <c r="G5" s="20" t="s">
        <v>72</v>
      </c>
      <c r="H5" s="20" t="s">
        <v>73</v>
      </c>
      <c r="I5" s="9" t="s">
        <v>74</v>
      </c>
      <c r="J5" s="9" t="s">
        <v>75</v>
      </c>
      <c r="V5" s="23"/>
      <c r="W5" s="23"/>
    </row>
    <row r="6" spans="1:23" ht="38.25" customHeight="1" x14ac:dyDescent="0.25">
      <c r="B6" s="27" t="s">
        <v>115</v>
      </c>
      <c r="C6" s="35">
        <v>3186</v>
      </c>
      <c r="D6" s="36">
        <v>0.75241682360326612</v>
      </c>
      <c r="E6" s="36">
        <v>0.74917826844789681</v>
      </c>
      <c r="F6" s="36">
        <v>0.75565537875863542</v>
      </c>
      <c r="G6" s="35">
        <v>1474</v>
      </c>
      <c r="H6" s="36">
        <v>0.79529624604251492</v>
      </c>
      <c r="I6" s="36">
        <v>0.79048316469255642</v>
      </c>
      <c r="J6" s="36">
        <v>0.80010932739247342</v>
      </c>
      <c r="V6" s="23"/>
      <c r="W6" s="23"/>
    </row>
    <row r="7" spans="1:23" ht="45.75" customHeight="1" x14ac:dyDescent="0.25">
      <c r="A7" s="25"/>
      <c r="B7" s="20" t="s">
        <v>116</v>
      </c>
      <c r="C7" s="35">
        <v>7486</v>
      </c>
      <c r="D7" s="36">
        <v>0.75482678778163959</v>
      </c>
      <c r="E7" s="36">
        <v>0.75276501433919341</v>
      </c>
      <c r="F7" s="36">
        <v>0.75688856122408577</v>
      </c>
      <c r="G7" s="35">
        <v>2401</v>
      </c>
      <c r="H7" s="36">
        <v>0.78327085936415342</v>
      </c>
      <c r="I7" s="36">
        <v>0.77961635829781817</v>
      </c>
      <c r="J7" s="36">
        <v>0.78692536043048866</v>
      </c>
      <c r="V7" s="23"/>
      <c r="W7" s="23"/>
    </row>
    <row r="8" spans="1:23" ht="45.75" customHeight="1" x14ac:dyDescent="0.25">
      <c r="A8" s="25"/>
      <c r="B8" s="19" t="s">
        <v>117</v>
      </c>
      <c r="C8" s="37" t="s">
        <v>69</v>
      </c>
      <c r="D8" s="37" t="s">
        <v>69</v>
      </c>
      <c r="E8" s="37" t="s">
        <v>69</v>
      </c>
      <c r="F8" s="37" t="s">
        <v>69</v>
      </c>
      <c r="G8" s="35">
        <v>848</v>
      </c>
      <c r="H8" s="36">
        <v>0.74716981132075522</v>
      </c>
      <c r="I8" s="36">
        <v>0.74128251069019169</v>
      </c>
      <c r="J8" s="36">
        <v>0.75305711195131875</v>
      </c>
      <c r="V8" s="23"/>
      <c r="W8" s="23"/>
    </row>
    <row r="9" spans="1:23" ht="45.75" customHeight="1" x14ac:dyDescent="0.25">
      <c r="B9" s="19" t="s">
        <v>33</v>
      </c>
      <c r="C9" s="35">
        <v>2229</v>
      </c>
      <c r="D9" s="36">
        <v>0.48218932256617281</v>
      </c>
      <c r="E9" s="36">
        <v>0.4785850394780472</v>
      </c>
      <c r="F9" s="36">
        <v>0.48579360565429841</v>
      </c>
      <c r="G9" s="35">
        <v>12664</v>
      </c>
      <c r="H9" s="36">
        <v>0.65173720783322786</v>
      </c>
      <c r="I9" s="36">
        <v>0.6491520992189912</v>
      </c>
      <c r="J9" s="36">
        <v>0.65432231644746452</v>
      </c>
      <c r="V9" s="23"/>
      <c r="W9" s="23"/>
    </row>
    <row r="10" spans="1:23" ht="38.25" customHeight="1" x14ac:dyDescent="0.25">
      <c r="B10" s="24" t="s">
        <v>0</v>
      </c>
      <c r="C10" s="35">
        <f>SUM(C6:C9)</f>
        <v>12901</v>
      </c>
      <c r="D10" s="36">
        <v>0.70712606257912958</v>
      </c>
      <c r="E10" s="36">
        <v>0.70475850219457326</v>
      </c>
      <c r="F10" s="36">
        <v>0.7094936229636859</v>
      </c>
      <c r="G10" s="35">
        <f>SUM(G6:G9)</f>
        <v>17387</v>
      </c>
      <c r="H10" s="36">
        <v>0.68672571461436216</v>
      </c>
      <c r="I10" s="36">
        <v>0.68453726071683429</v>
      </c>
      <c r="J10" s="36">
        <v>0.68891416851189002</v>
      </c>
    </row>
    <row r="11" spans="1:23" x14ac:dyDescent="0.25">
      <c r="A11" s="8"/>
      <c r="B11" s="6" t="s">
        <v>66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23" x14ac:dyDescent="0.25">
      <c r="B12" s="6" t="s">
        <v>67</v>
      </c>
    </row>
    <row r="13" spans="1:23" x14ac:dyDescent="0.25">
      <c r="B13" s="6" t="s">
        <v>68</v>
      </c>
    </row>
    <row r="14" spans="1:23" x14ac:dyDescent="0.25">
      <c r="B14" s="6" t="s">
        <v>83</v>
      </c>
    </row>
    <row r="15" spans="1:23" x14ac:dyDescent="0.25">
      <c r="B15" s="6" t="s">
        <v>70</v>
      </c>
    </row>
    <row r="16" spans="1:23" x14ac:dyDescent="0.25">
      <c r="B16" s="6" t="s">
        <v>71</v>
      </c>
    </row>
    <row r="17" spans="2:18" x14ac:dyDescent="0.25">
      <c r="B17" s="6" t="s">
        <v>118</v>
      </c>
    </row>
    <row r="18" spans="2:18" x14ac:dyDescent="0.25">
      <c r="B18" s="6" t="s">
        <v>119</v>
      </c>
    </row>
    <row r="19" spans="2:18" x14ac:dyDescent="0.25">
      <c r="B19" s="6" t="s">
        <v>113</v>
      </c>
    </row>
    <row r="20" spans="2:18" x14ac:dyDescent="0.25">
      <c r="B20" s="6" t="s">
        <v>90</v>
      </c>
    </row>
    <row r="21" spans="2:18" s="8" customFormat="1" x14ac:dyDescent="0.25"/>
    <row r="22" spans="2:18" x14ac:dyDescent="0.2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3"/>
    </row>
    <row r="23" spans="2:18" ht="15" customHeight="1" x14ac:dyDescent="0.2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3"/>
    </row>
    <row r="24" spans="2:18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3"/>
    </row>
    <row r="25" spans="2:18" ht="15" customHeight="1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3"/>
    </row>
    <row r="26" spans="2:18" ht="15" customHeight="1" x14ac:dyDescent="0.2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3"/>
    </row>
    <row r="27" spans="2:18" x14ac:dyDescent="0.2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3"/>
    </row>
    <row r="28" spans="2:18" x14ac:dyDescent="0.2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3"/>
    </row>
    <row r="29" spans="2:18" x14ac:dyDescent="0.25">
      <c r="N29" s="3"/>
      <c r="O29" s="3"/>
      <c r="P29" s="3"/>
      <c r="Q29" s="3"/>
    </row>
    <row r="30" spans="2:18" x14ac:dyDescent="0.25">
      <c r="N30" s="3"/>
      <c r="O30" s="3"/>
      <c r="P30" s="3"/>
      <c r="Q30" s="3"/>
      <c r="R30" s="3"/>
    </row>
    <row r="31" spans="2:18" x14ac:dyDescent="0.25">
      <c r="N31" s="3"/>
      <c r="O31" s="3"/>
      <c r="P31" s="3"/>
      <c r="Q31" s="3"/>
      <c r="R31" s="3"/>
    </row>
    <row r="32" spans="2:18" x14ac:dyDescent="0.25">
      <c r="N32" s="3"/>
      <c r="O32" s="3"/>
      <c r="P32" s="3"/>
      <c r="Q32" s="3"/>
      <c r="R32" s="3"/>
    </row>
    <row r="33" spans="14:18" ht="15" customHeight="1" x14ac:dyDescent="0.25">
      <c r="N33" s="3"/>
      <c r="O33" s="3"/>
      <c r="P33" s="3"/>
      <c r="Q33" s="3"/>
      <c r="R33" s="3"/>
    </row>
    <row r="34" spans="14:18" x14ac:dyDescent="0.25">
      <c r="N34" s="3"/>
      <c r="O34" s="3"/>
      <c r="P34" s="3"/>
      <c r="Q34" s="3"/>
      <c r="R34" s="3"/>
    </row>
    <row r="35" spans="14:18" ht="15" customHeight="1" x14ac:dyDescent="0.25">
      <c r="N35" s="3"/>
      <c r="O35" s="3"/>
      <c r="P35" s="3"/>
      <c r="Q35" s="3"/>
      <c r="R35" s="3"/>
    </row>
    <row r="36" spans="14:18" x14ac:dyDescent="0.25">
      <c r="N36" s="3"/>
      <c r="O36" s="3"/>
      <c r="P36" s="3"/>
      <c r="Q36" s="3"/>
      <c r="R36" s="3"/>
    </row>
    <row r="37" spans="14:18" x14ac:dyDescent="0.25">
      <c r="N37" s="3"/>
      <c r="O37" s="3"/>
      <c r="P37" s="3"/>
      <c r="Q37" s="3"/>
      <c r="R37" s="3"/>
    </row>
    <row r="38" spans="14:18" x14ac:dyDescent="0.25">
      <c r="N38" s="3"/>
      <c r="O38" s="3"/>
      <c r="P38" s="3"/>
      <c r="Q38" s="3"/>
      <c r="R38" s="3"/>
    </row>
    <row r="39" spans="14:18" x14ac:dyDescent="0.25">
      <c r="N39" s="3"/>
      <c r="O39" s="3"/>
      <c r="P39" s="3"/>
      <c r="Q39" s="3"/>
      <c r="R39" s="3"/>
    </row>
  </sheetData>
  <sheetProtection algorithmName="SHA-512" hashValue="ENLtfeHdM0d8hF/5nz3Gf/ra4dD9tYViyUlgOjAT7uH4F8O5BCTf2dZH4VpiwmpEqZbwtHXGrHqK8pat/RlzNA==" saltValue="4VvNb+z6hU22MU31RFT2fA==" spinCount="100000" sheet="1" objects="1" scenarios="1"/>
  <mergeCells count="2">
    <mergeCell ref="G4:J4"/>
    <mergeCell ref="C4:F4"/>
  </mergeCells>
  <pageMargins left="0.7" right="0.7" top="0.75" bottom="0.75" header="0.3" footer="0.3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0"/>
  <sheetViews>
    <sheetView showGridLines="0" zoomScaleNormal="100" zoomScalePageLayoutView="70" workbookViewId="0">
      <selection activeCell="B11" sqref="B11:B20"/>
    </sheetView>
  </sheetViews>
  <sheetFormatPr baseColWidth="10" defaultColWidth="10.85546875" defaultRowHeight="15" x14ac:dyDescent="0.25"/>
  <cols>
    <col min="1" max="1" width="10.85546875" style="3"/>
    <col min="2" max="2" width="29.140625" style="3" customWidth="1"/>
    <col min="3" max="3" width="18.28515625" style="3" customWidth="1"/>
    <col min="4" max="4" width="12.7109375" style="3" customWidth="1"/>
    <col min="5" max="6" width="12.140625" style="3" customWidth="1"/>
    <col min="7" max="7" width="17.5703125" style="3" customWidth="1"/>
    <col min="8" max="8" width="12.7109375" style="3" customWidth="1"/>
    <col min="9" max="10" width="12.140625" style="3" customWidth="1"/>
    <col min="11" max="16384" width="10.85546875" style="3"/>
  </cols>
  <sheetData>
    <row r="2" spans="1:13" x14ac:dyDescent="0.25">
      <c r="B2" s="10" t="s">
        <v>120</v>
      </c>
    </row>
    <row r="3" spans="1:13" x14ac:dyDescent="0.25">
      <c r="B3" s="10"/>
    </row>
    <row r="4" spans="1:13" s="23" customFormat="1" ht="38.25" customHeight="1" x14ac:dyDescent="0.25">
      <c r="B4" s="22"/>
      <c r="C4" s="39" t="s">
        <v>64</v>
      </c>
      <c r="D4" s="40"/>
      <c r="E4" s="40"/>
      <c r="F4" s="40"/>
      <c r="G4" s="39" t="s">
        <v>65</v>
      </c>
      <c r="H4" s="40"/>
      <c r="I4" s="40"/>
      <c r="J4" s="41"/>
    </row>
    <row r="5" spans="1:13" ht="38.25" customHeight="1" x14ac:dyDescent="0.25">
      <c r="B5" s="19" t="s">
        <v>28</v>
      </c>
      <c r="C5" s="20" t="s">
        <v>72</v>
      </c>
      <c r="D5" s="20" t="s">
        <v>73</v>
      </c>
      <c r="E5" s="9" t="s">
        <v>74</v>
      </c>
      <c r="F5" s="9" t="s">
        <v>75</v>
      </c>
      <c r="G5" s="20" t="s">
        <v>72</v>
      </c>
      <c r="H5" s="20" t="s">
        <v>73</v>
      </c>
      <c r="I5" s="9" t="s">
        <v>74</v>
      </c>
      <c r="J5" s="9" t="s">
        <v>75</v>
      </c>
    </row>
    <row r="6" spans="1:13" ht="38.25" customHeight="1" x14ac:dyDescent="0.25">
      <c r="B6" s="27" t="s">
        <v>115</v>
      </c>
      <c r="C6" s="35">
        <v>3186</v>
      </c>
      <c r="D6" s="36">
        <v>0.62050040355125202</v>
      </c>
      <c r="E6" s="36">
        <v>0.61616596692461256</v>
      </c>
      <c r="F6" s="36">
        <v>0.62483484017789148</v>
      </c>
      <c r="G6" s="35">
        <v>1474</v>
      </c>
      <c r="H6" s="36">
        <v>0.66790075596045662</v>
      </c>
      <c r="I6" s="36">
        <v>0.66128129796229185</v>
      </c>
      <c r="J6" s="36">
        <v>0.67452021395862138</v>
      </c>
    </row>
    <row r="7" spans="1:13" ht="45.75" customHeight="1" x14ac:dyDescent="0.25">
      <c r="A7" s="25"/>
      <c r="B7" s="20" t="s">
        <v>116</v>
      </c>
      <c r="C7" s="35">
        <v>7486</v>
      </c>
      <c r="D7" s="36">
        <v>0.60932025495209874</v>
      </c>
      <c r="E7" s="36">
        <v>0.60652746432856897</v>
      </c>
      <c r="F7" s="36">
        <v>0.61211304557562851</v>
      </c>
      <c r="G7" s="35">
        <v>2401</v>
      </c>
      <c r="H7" s="36">
        <v>0.64142321651692757</v>
      </c>
      <c r="I7" s="36">
        <v>0.63614747834392316</v>
      </c>
      <c r="J7" s="36">
        <v>0.64669895468993199</v>
      </c>
      <c r="M7" s="3" t="s">
        <v>76</v>
      </c>
    </row>
    <row r="8" spans="1:13" ht="45.75" customHeight="1" x14ac:dyDescent="0.25">
      <c r="A8" s="25"/>
      <c r="B8" s="27" t="s">
        <v>117</v>
      </c>
      <c r="C8" s="37" t="s">
        <v>69</v>
      </c>
      <c r="D8" s="37" t="s">
        <v>69</v>
      </c>
      <c r="E8" s="37" t="s">
        <v>69</v>
      </c>
      <c r="F8" s="37" t="s">
        <v>69</v>
      </c>
      <c r="G8" s="35">
        <v>848</v>
      </c>
      <c r="H8" s="36">
        <v>0.5756064690026963</v>
      </c>
      <c r="I8" s="36">
        <v>0.56649952107034707</v>
      </c>
      <c r="J8" s="36">
        <v>0.58471341693504553</v>
      </c>
    </row>
    <row r="9" spans="1:13" ht="45.75" customHeight="1" x14ac:dyDescent="0.25">
      <c r="B9" s="27" t="s">
        <v>33</v>
      </c>
      <c r="C9" s="35">
        <v>2229</v>
      </c>
      <c r="D9" s="36">
        <v>0.52593731974620261</v>
      </c>
      <c r="E9" s="36">
        <v>0.52078897739377483</v>
      </c>
      <c r="F9" s="36">
        <v>0.5310856620986304</v>
      </c>
      <c r="G9" s="35">
        <v>12664</v>
      </c>
      <c r="H9" s="36">
        <v>0.55467918057936905</v>
      </c>
      <c r="I9" s="36">
        <v>0.55232889834096655</v>
      </c>
      <c r="J9" s="36">
        <v>0.55702946281777155</v>
      </c>
    </row>
    <row r="10" spans="1:13" ht="38.25" customHeight="1" x14ac:dyDescent="0.25">
      <c r="B10" s="24" t="s">
        <v>0</v>
      </c>
      <c r="C10" s="35">
        <f>SUM(C6:C9)</f>
        <v>12901</v>
      </c>
      <c r="D10" s="36">
        <v>0.59767459886830188</v>
      </c>
      <c r="E10" s="36">
        <v>0.59546384999199109</v>
      </c>
      <c r="F10" s="36">
        <v>0.59988534774461266</v>
      </c>
      <c r="G10" s="35">
        <f>SUM(G6:G9)</f>
        <v>17387</v>
      </c>
      <c r="H10" s="36">
        <v>0.57727694747306946</v>
      </c>
      <c r="I10" s="36">
        <v>0.57519542194878093</v>
      </c>
      <c r="J10" s="36">
        <v>0.57935847299735799</v>
      </c>
    </row>
    <row r="11" spans="1:13" x14ac:dyDescent="0.25">
      <c r="A11" s="8"/>
      <c r="B11" s="6" t="s">
        <v>66</v>
      </c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3" x14ac:dyDescent="0.25">
      <c r="B12" s="6" t="s">
        <v>67</v>
      </c>
    </row>
    <row r="13" spans="1:13" x14ac:dyDescent="0.25">
      <c r="B13" s="6" t="s">
        <v>68</v>
      </c>
    </row>
    <row r="14" spans="1:13" x14ac:dyDescent="0.25">
      <c r="B14" s="6" t="s">
        <v>82</v>
      </c>
    </row>
    <row r="15" spans="1:13" x14ac:dyDescent="0.25">
      <c r="B15" s="6" t="s">
        <v>77</v>
      </c>
    </row>
    <row r="16" spans="1:13" x14ac:dyDescent="0.25">
      <c r="B16" s="6" t="s">
        <v>78</v>
      </c>
    </row>
    <row r="17" spans="1:2" x14ac:dyDescent="0.25">
      <c r="B17" s="6" t="s">
        <v>118</v>
      </c>
    </row>
    <row r="18" spans="1:2" x14ac:dyDescent="0.25">
      <c r="B18" s="6" t="s">
        <v>119</v>
      </c>
    </row>
    <row r="19" spans="1:2" x14ac:dyDescent="0.25">
      <c r="B19" s="6" t="s">
        <v>113</v>
      </c>
    </row>
    <row r="20" spans="1:2" x14ac:dyDescent="0.25">
      <c r="B20" s="6" t="s">
        <v>90</v>
      </c>
    </row>
    <row r="21" spans="1:2" x14ac:dyDescent="0.25">
      <c r="B21" s="6"/>
    </row>
    <row r="22" spans="1:2" x14ac:dyDescent="0.25">
      <c r="A22" s="3" t="s">
        <v>76</v>
      </c>
      <c r="B22" s="6"/>
    </row>
    <row r="23" spans="1:2" x14ac:dyDescent="0.25">
      <c r="B23" s="6"/>
    </row>
    <row r="24" spans="1:2" x14ac:dyDescent="0.25">
      <c r="B24" s="6"/>
    </row>
    <row r="25" spans="1:2" x14ac:dyDescent="0.25">
      <c r="B25" s="6"/>
    </row>
    <row r="26" spans="1:2" x14ac:dyDescent="0.25">
      <c r="B26" s="6"/>
    </row>
    <row r="27" spans="1:2" x14ac:dyDescent="0.25">
      <c r="B27" s="6"/>
    </row>
    <row r="28" spans="1:2" x14ac:dyDescent="0.25">
      <c r="B28" s="6"/>
    </row>
    <row r="29" spans="1:2" x14ac:dyDescent="0.25">
      <c r="B29" s="6"/>
    </row>
    <row r="30" spans="1:2" x14ac:dyDescent="0.25">
      <c r="B30" s="6"/>
    </row>
  </sheetData>
  <sheetProtection algorithmName="SHA-512" hashValue="SLW5AXB51I6hEK5bdXITWXxO+ndXChvOzxhkektGqpj71jIPiK2IKiGqHX2O7DYw7rbtbXGO+Vx5igVQj++ysQ==" saltValue="YkFW4qo2RYRKh1P1D4kncw==" spinCount="100000" sheet="1" objects="1" scenarios="1"/>
  <mergeCells count="2">
    <mergeCell ref="C4:F4"/>
    <mergeCell ref="G4:J4"/>
  </mergeCells>
  <pageMargins left="0.7" right="0.7" top="0.75" bottom="0.75" header="0.3" footer="0.3"/>
  <pageSetup paperSize="9"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6"/>
  <sheetViews>
    <sheetView showGridLines="0" zoomScaleNormal="100" zoomScalePageLayoutView="70" workbookViewId="0">
      <selection activeCell="B11" sqref="B11:B20"/>
    </sheetView>
  </sheetViews>
  <sheetFormatPr baseColWidth="10" defaultColWidth="10.85546875" defaultRowHeight="15" x14ac:dyDescent="0.25"/>
  <cols>
    <col min="1" max="1" width="10.85546875" style="3"/>
    <col min="2" max="2" width="29.140625" style="3" customWidth="1"/>
    <col min="3" max="3" width="18.28515625" style="3" customWidth="1"/>
    <col min="4" max="4" width="12.7109375" style="3" customWidth="1"/>
    <col min="5" max="6" width="12.140625" style="3" customWidth="1"/>
    <col min="7" max="7" width="17.5703125" style="3" customWidth="1"/>
    <col min="8" max="8" width="12.7109375" style="3" customWidth="1"/>
    <col min="9" max="10" width="12.140625" style="3" customWidth="1"/>
    <col min="11" max="16384" width="10.85546875" style="3"/>
  </cols>
  <sheetData>
    <row r="2" spans="1:16" x14ac:dyDescent="0.25">
      <c r="B2" s="10" t="s">
        <v>121</v>
      </c>
    </row>
    <row r="3" spans="1:16" x14ac:dyDescent="0.25">
      <c r="B3" s="10"/>
    </row>
    <row r="4" spans="1:16" s="23" customFormat="1" ht="38.25" customHeight="1" x14ac:dyDescent="0.25">
      <c r="B4" s="22"/>
      <c r="C4" s="39" t="s">
        <v>64</v>
      </c>
      <c r="D4" s="40"/>
      <c r="E4" s="40"/>
      <c r="F4" s="40"/>
      <c r="G4" s="39" t="s">
        <v>65</v>
      </c>
      <c r="H4" s="40"/>
      <c r="I4" s="40"/>
      <c r="J4" s="41"/>
    </row>
    <row r="5" spans="1:16" ht="38.25" customHeight="1" x14ac:dyDescent="0.25">
      <c r="B5" s="19" t="s">
        <v>28</v>
      </c>
      <c r="C5" s="20" t="s">
        <v>72</v>
      </c>
      <c r="D5" s="20" t="s">
        <v>73</v>
      </c>
      <c r="E5" s="9" t="s">
        <v>74</v>
      </c>
      <c r="F5" s="9" t="s">
        <v>75</v>
      </c>
      <c r="G5" s="20" t="s">
        <v>72</v>
      </c>
      <c r="H5" s="20" t="s">
        <v>73</v>
      </c>
      <c r="I5" s="9" t="s">
        <v>74</v>
      </c>
      <c r="J5" s="9" t="s">
        <v>75</v>
      </c>
    </row>
    <row r="6" spans="1:16" ht="38.25" customHeight="1" x14ac:dyDescent="0.25">
      <c r="B6" s="27" t="s">
        <v>115</v>
      </c>
      <c r="C6" s="35">
        <v>3186</v>
      </c>
      <c r="D6" s="36">
        <v>0.50483364720652779</v>
      </c>
      <c r="E6" s="36">
        <v>0.49888714608691165</v>
      </c>
      <c r="F6" s="36">
        <v>0.51078014832614393</v>
      </c>
      <c r="G6" s="35">
        <v>1474</v>
      </c>
      <c r="H6" s="36">
        <v>0.70323706144601605</v>
      </c>
      <c r="I6" s="36">
        <v>0.69912439465480525</v>
      </c>
      <c r="J6" s="36">
        <v>0.70734972823722686</v>
      </c>
    </row>
    <row r="7" spans="1:16" ht="45.75" customHeight="1" x14ac:dyDescent="0.25">
      <c r="A7" s="25"/>
      <c r="B7" s="20" t="s">
        <v>116</v>
      </c>
      <c r="C7" s="35">
        <v>7486</v>
      </c>
      <c r="D7" s="36">
        <v>0.51702988435555941</v>
      </c>
      <c r="E7" s="36">
        <v>0.51333237434137358</v>
      </c>
      <c r="F7" s="36">
        <v>0.52072739436974524</v>
      </c>
      <c r="G7" s="35">
        <v>2401</v>
      </c>
      <c r="H7" s="36">
        <v>0.69139049205688163</v>
      </c>
      <c r="I7" s="36">
        <v>0.68839951168558855</v>
      </c>
      <c r="J7" s="36">
        <v>0.69438147242817472</v>
      </c>
    </row>
    <row r="8" spans="1:16" ht="45.75" customHeight="1" x14ac:dyDescent="0.25">
      <c r="A8" s="25"/>
      <c r="B8" s="27" t="s">
        <v>117</v>
      </c>
      <c r="C8" s="37" t="s">
        <v>69</v>
      </c>
      <c r="D8" s="37" t="s">
        <v>69</v>
      </c>
      <c r="E8" s="37" t="s">
        <v>69</v>
      </c>
      <c r="F8" s="37" t="s">
        <v>69</v>
      </c>
      <c r="G8" s="35">
        <v>848</v>
      </c>
      <c r="H8" s="36">
        <v>0.6632075471698109</v>
      </c>
      <c r="I8" s="36">
        <v>0.65915342735211535</v>
      </c>
      <c r="J8" s="36">
        <v>0.66726166698750644</v>
      </c>
    </row>
    <row r="9" spans="1:16" ht="45.75" customHeight="1" x14ac:dyDescent="0.25">
      <c r="B9" s="19" t="s">
        <v>33</v>
      </c>
      <c r="C9" s="35">
        <v>2229</v>
      </c>
      <c r="D9" s="36">
        <v>0.40740883163494251</v>
      </c>
      <c r="E9" s="36">
        <v>0.40093804009643447</v>
      </c>
      <c r="F9" s="36">
        <v>0.41387962317345056</v>
      </c>
      <c r="G9" s="35">
        <v>12664</v>
      </c>
      <c r="H9" s="36">
        <v>0.42509024456276384</v>
      </c>
      <c r="I9" s="36">
        <v>0.4229303480882875</v>
      </c>
      <c r="J9" s="36">
        <v>0.42725014103724018</v>
      </c>
      <c r="N9" s="34"/>
      <c r="O9" s="34"/>
      <c r="P9" s="34"/>
    </row>
    <row r="10" spans="1:16" ht="38.25" customHeight="1" x14ac:dyDescent="0.25">
      <c r="B10" s="24" t="s">
        <v>0</v>
      </c>
      <c r="C10" s="35">
        <f>SUM(C6:C9)</f>
        <v>12901</v>
      </c>
      <c r="D10" s="36">
        <v>0.49507790093791065</v>
      </c>
      <c r="E10" s="36">
        <v>0.49216389286812684</v>
      </c>
      <c r="F10" s="36">
        <v>0.49799190900769447</v>
      </c>
      <c r="G10" s="35">
        <f>SUM(G6:G9)</f>
        <v>17387</v>
      </c>
      <c r="H10" s="36">
        <v>0.49705773607539055</v>
      </c>
      <c r="I10" s="36">
        <v>0.49463176560833061</v>
      </c>
      <c r="J10" s="36">
        <v>0.4994837065424505</v>
      </c>
      <c r="N10" s="34"/>
      <c r="O10" s="34"/>
      <c r="P10" s="34"/>
    </row>
    <row r="11" spans="1:16" x14ac:dyDescent="0.25">
      <c r="A11" s="8"/>
      <c r="B11" s="6" t="s">
        <v>66</v>
      </c>
      <c r="C11" s="38"/>
      <c r="D11" s="38"/>
      <c r="E11" s="38"/>
      <c r="F11" s="38"/>
      <c r="G11" s="38"/>
      <c r="H11" s="38"/>
      <c r="I11" s="38"/>
      <c r="J11" s="38"/>
      <c r="K11" s="8"/>
      <c r="L11" s="8"/>
      <c r="M11" s="8"/>
    </row>
    <row r="12" spans="1:16" x14ac:dyDescent="0.25">
      <c r="B12" s="6" t="s">
        <v>67</v>
      </c>
    </row>
    <row r="13" spans="1:16" x14ac:dyDescent="0.25">
      <c r="B13" s="6" t="s">
        <v>68</v>
      </c>
    </row>
    <row r="14" spans="1:16" x14ac:dyDescent="0.25">
      <c r="B14" s="6" t="s">
        <v>81</v>
      </c>
    </row>
    <row r="15" spans="1:16" x14ac:dyDescent="0.25">
      <c r="B15" s="6" t="s">
        <v>79</v>
      </c>
    </row>
    <row r="16" spans="1:16" x14ac:dyDescent="0.25">
      <c r="B16" s="6" t="s">
        <v>80</v>
      </c>
    </row>
    <row r="17" spans="2:2" x14ac:dyDescent="0.25">
      <c r="B17" s="6" t="s">
        <v>118</v>
      </c>
    </row>
    <row r="18" spans="2:2" x14ac:dyDescent="0.25">
      <c r="B18" s="6" t="s">
        <v>119</v>
      </c>
    </row>
    <row r="19" spans="2:2" x14ac:dyDescent="0.25">
      <c r="B19" s="6" t="s">
        <v>113</v>
      </c>
    </row>
    <row r="20" spans="2:2" x14ac:dyDescent="0.25">
      <c r="B20" s="6" t="s">
        <v>90</v>
      </c>
    </row>
    <row r="21" spans="2:2" x14ac:dyDescent="0.25">
      <c r="B21" s="6"/>
    </row>
    <row r="22" spans="2:2" x14ac:dyDescent="0.25">
      <c r="B22" s="6"/>
    </row>
    <row r="23" spans="2:2" x14ac:dyDescent="0.25">
      <c r="B23" s="6"/>
    </row>
    <row r="24" spans="2:2" x14ac:dyDescent="0.25">
      <c r="B24" s="6"/>
    </row>
    <row r="25" spans="2:2" x14ac:dyDescent="0.25">
      <c r="B25" s="6"/>
    </row>
    <row r="26" spans="2:2" x14ac:dyDescent="0.25">
      <c r="B26" s="6"/>
    </row>
  </sheetData>
  <sheetProtection algorithmName="SHA-512" hashValue="t7xWzSEhq01ozuT+ZCUMSIZ3RuTvRFBvUFkVsbEvAEqENJ3iDhOfXS17dmIqngQP+QNuJVFdC7agnn+LK1ztXA==" saltValue="EsGbqWci4Gb/XPVF5zMzlw==" spinCount="100000" sheet="1" objects="1" scenarios="1"/>
  <sortState ref="E28:J30">
    <sortCondition ref="E28:E30"/>
  </sortState>
  <mergeCells count="2">
    <mergeCell ref="C4:F4"/>
    <mergeCell ref="G4:J4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886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Tabla 1.</vt:lpstr>
      <vt:lpstr>Tabla 2.</vt:lpstr>
      <vt:lpstr>Tabla 3.</vt:lpstr>
      <vt:lpstr>Tabla 4.</vt:lpstr>
      <vt:lpstr>Tabla 5.</vt:lpstr>
      <vt:lpstr>Tabla 6.</vt:lpstr>
      <vt:lpstr>Tabla 7.</vt:lpstr>
      <vt:lpstr>Tabla 8.</vt:lpstr>
      <vt:lpstr>Tabla 9.</vt:lpstr>
      <vt:lpstr>Tabla 10.</vt:lpstr>
      <vt:lpstr>Tabla 11.</vt:lpstr>
      <vt:lpstr>Tabla 12.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LUIS DARCOURT MARQUEZ</dc:creator>
  <cp:lastModifiedBy>DANIEL ITA NAGY</cp:lastModifiedBy>
  <cp:lastPrinted>2017-06-21T20:34:46Z</cp:lastPrinted>
  <dcterms:created xsi:type="dcterms:W3CDTF">2016-03-30T14:37:56Z</dcterms:created>
  <dcterms:modified xsi:type="dcterms:W3CDTF">2017-06-21T20:51:17Z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