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2016 Evaluacion en Cifras CPM\"/>
    </mc:Choice>
  </mc:AlternateContent>
  <bookViews>
    <workbookView xWindow="0" yWindow="0" windowWidth="28800" windowHeight="12435" tabRatio="987" activeTab="13"/>
  </bookViews>
  <sheets>
    <sheet name="Tabla 1." sheetId="9" r:id="rId1"/>
    <sheet name="Tabla 2." sheetId="3" r:id="rId2"/>
    <sheet name="Tabla 3." sheetId="10" r:id="rId3"/>
    <sheet name="Tabla 4." sheetId="11" r:id="rId4"/>
    <sheet name="Tabla 5." sheetId="13" r:id="rId5"/>
    <sheet name="Tabla 6." sheetId="12" r:id="rId6"/>
    <sheet name="Tabla 7." sheetId="22" r:id="rId7"/>
    <sheet name="Tabla 8." sheetId="21" r:id="rId8"/>
    <sheet name="Tabla 9." sheetId="20" r:id="rId9"/>
    <sheet name="Tabla 10." sheetId="14" r:id="rId10"/>
    <sheet name="Tabla 11." sheetId="15" r:id="rId11"/>
    <sheet name="Tabla 12." sheetId="17" r:id="rId12"/>
    <sheet name="Tabla 13." sheetId="18" r:id="rId13"/>
    <sheet name="Tabla 14." sheetId="19" r:id="rId14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19" l="1"/>
  <c r="D11" i="18"/>
  <c r="L33" i="15"/>
  <c r="J33" i="15"/>
  <c r="H33" i="15"/>
  <c r="F33" i="15"/>
  <c r="D33" i="15"/>
  <c r="G33" i="15"/>
  <c r="C33" i="15"/>
  <c r="E33" i="15"/>
  <c r="M32" i="15"/>
  <c r="K32" i="15"/>
  <c r="I32" i="15"/>
  <c r="G32" i="15"/>
  <c r="E32" i="15"/>
  <c r="M31" i="15"/>
  <c r="K31" i="15"/>
  <c r="I31" i="15"/>
  <c r="G31" i="15"/>
  <c r="E31" i="15"/>
  <c r="M30" i="15"/>
  <c r="K30" i="15"/>
  <c r="I30" i="15"/>
  <c r="G30" i="15"/>
  <c r="E30" i="15"/>
  <c r="M29" i="15"/>
  <c r="K29" i="15"/>
  <c r="I29" i="15"/>
  <c r="G29" i="15"/>
  <c r="E29" i="15"/>
  <c r="M28" i="15"/>
  <c r="K28" i="15"/>
  <c r="I28" i="15"/>
  <c r="G28" i="15"/>
  <c r="E28" i="15"/>
  <c r="M27" i="15"/>
  <c r="K27" i="15"/>
  <c r="I27" i="15"/>
  <c r="G27" i="15"/>
  <c r="E27" i="15"/>
  <c r="M26" i="15"/>
  <c r="K26" i="15"/>
  <c r="I26" i="15"/>
  <c r="G26" i="15"/>
  <c r="E26" i="15"/>
  <c r="M25" i="15"/>
  <c r="K25" i="15"/>
  <c r="I25" i="15"/>
  <c r="G25" i="15"/>
  <c r="E25" i="15"/>
  <c r="M24" i="15"/>
  <c r="K24" i="15"/>
  <c r="I24" i="15"/>
  <c r="G24" i="15"/>
  <c r="E24" i="15"/>
  <c r="M23" i="15"/>
  <c r="K23" i="15"/>
  <c r="I23" i="15"/>
  <c r="G23" i="15"/>
  <c r="E23" i="15"/>
  <c r="M22" i="15"/>
  <c r="K22" i="15"/>
  <c r="I22" i="15"/>
  <c r="G22" i="15"/>
  <c r="E22" i="15"/>
  <c r="M21" i="15"/>
  <c r="K21" i="15"/>
  <c r="I21" i="15"/>
  <c r="G21" i="15"/>
  <c r="E21" i="15"/>
  <c r="M20" i="15"/>
  <c r="K20" i="15"/>
  <c r="I20" i="15"/>
  <c r="G20" i="15"/>
  <c r="E20" i="15"/>
  <c r="M19" i="15"/>
  <c r="K19" i="15"/>
  <c r="I19" i="15"/>
  <c r="G19" i="15"/>
  <c r="E19" i="15"/>
  <c r="M18" i="15"/>
  <c r="K18" i="15"/>
  <c r="I18" i="15"/>
  <c r="G18" i="15"/>
  <c r="E18" i="15"/>
  <c r="M17" i="15"/>
  <c r="K17" i="15"/>
  <c r="I17" i="15"/>
  <c r="G17" i="15"/>
  <c r="E17" i="15"/>
  <c r="M16" i="15"/>
  <c r="K16" i="15"/>
  <c r="I16" i="15"/>
  <c r="G16" i="15"/>
  <c r="E16" i="15"/>
  <c r="M15" i="15"/>
  <c r="K15" i="15"/>
  <c r="I15" i="15"/>
  <c r="G15" i="15"/>
  <c r="E15" i="15"/>
  <c r="M14" i="15"/>
  <c r="K14" i="15"/>
  <c r="I14" i="15"/>
  <c r="G14" i="15"/>
  <c r="E14" i="15"/>
  <c r="M13" i="15"/>
  <c r="K13" i="15"/>
  <c r="I13" i="15"/>
  <c r="G13" i="15"/>
  <c r="E13" i="15"/>
  <c r="M12" i="15"/>
  <c r="K12" i="15"/>
  <c r="I12" i="15"/>
  <c r="G12" i="15"/>
  <c r="E12" i="15"/>
  <c r="M11" i="15"/>
  <c r="K11" i="15"/>
  <c r="I11" i="15"/>
  <c r="G11" i="15"/>
  <c r="E11" i="15"/>
  <c r="M10" i="15"/>
  <c r="K10" i="15"/>
  <c r="I10" i="15"/>
  <c r="G10" i="15"/>
  <c r="E10" i="15"/>
  <c r="M9" i="15"/>
  <c r="K9" i="15"/>
  <c r="I9" i="15"/>
  <c r="G9" i="15"/>
  <c r="E9" i="15"/>
  <c r="M8" i="15"/>
  <c r="K8" i="15"/>
  <c r="I8" i="15"/>
  <c r="G8" i="15"/>
  <c r="E8" i="15"/>
  <c r="M7" i="15"/>
  <c r="K7" i="15"/>
  <c r="I7" i="15"/>
  <c r="G7" i="15"/>
  <c r="E7" i="15"/>
  <c r="L10" i="14"/>
  <c r="J10" i="14"/>
  <c r="H10" i="14"/>
  <c r="F10" i="14"/>
  <c r="D10" i="14"/>
  <c r="C10" i="14"/>
  <c r="M9" i="14"/>
  <c r="K9" i="14"/>
  <c r="I9" i="14"/>
  <c r="G9" i="14"/>
  <c r="E9" i="14"/>
  <c r="M8" i="14"/>
  <c r="K8" i="14"/>
  <c r="I8" i="14"/>
  <c r="G8" i="14"/>
  <c r="E8" i="14"/>
  <c r="M7" i="14"/>
  <c r="K7" i="14"/>
  <c r="I7" i="14"/>
  <c r="G7" i="14"/>
  <c r="E7" i="14"/>
  <c r="E10" i="14"/>
  <c r="I33" i="15"/>
  <c r="K33" i="15"/>
  <c r="M33" i="15"/>
  <c r="G10" i="14"/>
  <c r="I10" i="14"/>
  <c r="K10" i="14"/>
  <c r="M10" i="14"/>
  <c r="F10" i="13"/>
  <c r="E10" i="13"/>
  <c r="D10" i="13"/>
  <c r="C10" i="13"/>
  <c r="F9" i="13"/>
  <c r="E9" i="13"/>
  <c r="D9" i="13"/>
  <c r="C9" i="13"/>
  <c r="F10" i="12"/>
  <c r="E10" i="12"/>
  <c r="D10" i="12"/>
  <c r="C10" i="12"/>
  <c r="F9" i="12"/>
  <c r="E9" i="12"/>
  <c r="D9" i="12"/>
  <c r="C9" i="12"/>
  <c r="E31" i="11"/>
  <c r="D31" i="11"/>
  <c r="C31" i="11"/>
  <c r="H30" i="11"/>
  <c r="G30" i="11"/>
  <c r="F30" i="11"/>
  <c r="H29" i="11"/>
  <c r="G29" i="11"/>
  <c r="F29" i="11"/>
  <c r="H28" i="11"/>
  <c r="G28" i="11"/>
  <c r="F28" i="11"/>
  <c r="H27" i="11"/>
  <c r="G27" i="11"/>
  <c r="F27" i="11"/>
  <c r="H26" i="11"/>
  <c r="G26" i="11"/>
  <c r="F26" i="11"/>
  <c r="H25" i="11"/>
  <c r="G25" i="11"/>
  <c r="F25" i="11"/>
  <c r="H24" i="11"/>
  <c r="G24" i="11"/>
  <c r="F24" i="11"/>
  <c r="H23" i="11"/>
  <c r="G23" i="11"/>
  <c r="F23" i="11"/>
  <c r="H22" i="11"/>
  <c r="G22" i="11"/>
  <c r="F22" i="11"/>
  <c r="H21" i="11"/>
  <c r="G21" i="11"/>
  <c r="F21" i="11"/>
  <c r="H20" i="11"/>
  <c r="G20" i="11"/>
  <c r="F20" i="11"/>
  <c r="H19" i="11"/>
  <c r="G19" i="11"/>
  <c r="F19" i="11"/>
  <c r="H18" i="11"/>
  <c r="G18" i="11"/>
  <c r="F18" i="11"/>
  <c r="H17" i="11"/>
  <c r="G17" i="11"/>
  <c r="F17" i="11"/>
  <c r="H16" i="11"/>
  <c r="G16" i="11"/>
  <c r="F16" i="11"/>
  <c r="H15" i="11"/>
  <c r="G15" i="11"/>
  <c r="F15" i="11"/>
  <c r="H14" i="11"/>
  <c r="G14" i="11"/>
  <c r="F14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H6" i="11"/>
  <c r="G6" i="11"/>
  <c r="F6" i="11"/>
  <c r="H5" i="11"/>
  <c r="G5" i="11"/>
  <c r="F5" i="11"/>
  <c r="E8" i="10"/>
  <c r="D8" i="10"/>
  <c r="C8" i="10"/>
  <c r="F8" i="10"/>
  <c r="H7" i="10"/>
  <c r="G7" i="10"/>
  <c r="F7" i="10"/>
  <c r="H6" i="10"/>
  <c r="G6" i="10"/>
  <c r="F6" i="10"/>
  <c r="H5" i="10"/>
  <c r="G5" i="10"/>
  <c r="F5" i="10"/>
  <c r="G8" i="9"/>
  <c r="F8" i="9"/>
  <c r="E8" i="9"/>
  <c r="I8" i="9"/>
  <c r="D8" i="9"/>
  <c r="C8" i="9"/>
  <c r="J7" i="9"/>
  <c r="I7" i="9"/>
  <c r="H7" i="9"/>
  <c r="J6" i="9"/>
  <c r="I6" i="9"/>
  <c r="H6" i="9"/>
  <c r="J5" i="9"/>
  <c r="I5" i="9"/>
  <c r="H5" i="9"/>
  <c r="F31" i="11"/>
  <c r="G31" i="11"/>
  <c r="H31" i="11"/>
  <c r="H8" i="10"/>
  <c r="G8" i="10"/>
  <c r="J8" i="9"/>
  <c r="H8" i="9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J8" i="3"/>
  <c r="I8" i="3"/>
  <c r="J7" i="3"/>
  <c r="I7" i="3"/>
  <c r="J6" i="3"/>
  <c r="I6" i="3"/>
  <c r="J5" i="3"/>
  <c r="I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5" i="3"/>
</calcChain>
</file>

<file path=xl/sharedStrings.xml><?xml version="1.0" encoding="utf-8"?>
<sst xmlns="http://schemas.openxmlformats.org/spreadsheetml/2006/main" count="380" uniqueCount="160">
  <si>
    <t>Nivel Educativo</t>
  </si>
  <si>
    <t>Total</t>
  </si>
  <si>
    <t>Inicial</t>
  </si>
  <si>
    <t>Primaria</t>
  </si>
  <si>
    <t>Secundaria</t>
  </si>
  <si>
    <t>Región</t>
  </si>
  <si>
    <t>Observación de aula</t>
  </si>
  <si>
    <t>Trayectoria</t>
  </si>
  <si>
    <t>Tipo IE</t>
  </si>
  <si>
    <t>Polidocente</t>
  </si>
  <si>
    <t>Multigrado</t>
  </si>
  <si>
    <t>Unidocente</t>
  </si>
  <si>
    <t>Ofertadas</t>
  </si>
  <si>
    <t>Seleccionadas</t>
  </si>
  <si>
    <t>Con Ganador</t>
  </si>
  <si>
    <t>% Seleccionadas/Ofertadas</t>
  </si>
  <si>
    <t>Urbano</t>
  </si>
  <si>
    <t>Rural</t>
  </si>
  <si>
    <t>% Clasificados / Evaluados</t>
  </si>
  <si>
    <t>% Ganadores/ Clasificados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</si>
  <si>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</si>
  <si>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</si>
  <si>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</si>
  <si>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</si>
  <si>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</si>
  <si>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</si>
  <si>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</si>
  <si>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</si>
  <si>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</si>
  <si>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</si>
  <si>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</si>
  <si>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</si>
  <si>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</si>
  <si>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</si>
  <si>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</si>
  <si>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</si>
  <si>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</si>
  <si>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</si>
  <si>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</si>
  <si>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</si>
  <si>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</si>
  <si>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</si>
  <si>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</si>
  <si>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</si>
  <si>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</si>
  <si>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</si>
  <si>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Lima Provincias</t>
  </si>
  <si>
    <t>Tacna</t>
  </si>
  <si>
    <t>% Con Ganador/ Ofertadas</t>
  </si>
  <si>
    <t>% Con ganador/ ofertadas</t>
  </si>
  <si>
    <t>% Seleccionaron/ Clasificados</t>
  </si>
  <si>
    <t>Nivel</t>
  </si>
  <si>
    <t>% Cumplieron requisitos</t>
  </si>
  <si>
    <t>Presentaron documentación (% cumplieron requisito)</t>
  </si>
  <si>
    <t>Observaciones (% cumplieron requisito)</t>
  </si>
  <si>
    <t>Superaron puntaje corte</t>
  </si>
  <si>
    <t>Superaron puntaje corte (% cumplieron requisito)</t>
  </si>
  <si>
    <t>% Seleccionadas/ ofertadas</t>
  </si>
  <si>
    <t>% Con ganador/ seleccionadas</t>
  </si>
  <si>
    <t>Condición</t>
  </si>
  <si>
    <t>% Seleccionadas /Ofertadas</t>
  </si>
  <si>
    <t>% Con Ganador /Ofertadas</t>
  </si>
  <si>
    <r>
      <t xml:space="preserve">Nº de postulantes inscritos 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</si>
  <si>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</si>
  <si>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 xml:space="preserve">Nº de postulantes clasificados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</si>
  <si>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 xml:space="preserve">Nº de postulantes que seleccionaron plaza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</si>
  <si>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 xml:space="preserve">Nº de postulantes ganadores de plaza 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</si>
  <si>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Tabla 1. Cuadro resumen del Concurso de Nombramiento, según nivel educativo</t>
  </si>
  <si>
    <t>Tabla 2. Cuadro resumen del Concurso de Nombramiento, según región</t>
  </si>
  <si>
    <t>Tabla 3. Número de plazas ofertadas, seleccionadas y con ganador, según nivel</t>
  </si>
  <si>
    <t>Tabla 4. Número de plazas ofertadas, seleccionadas y con ganador, según región</t>
  </si>
  <si>
    <t>Nº Plazas</t>
  </si>
  <si>
    <t>Tabla 6. Plazas de inicial y primaria ofertadas, seleccionadas y con ganador, por tipo de IE</t>
  </si>
  <si>
    <t>Entrevistas realizadas</t>
  </si>
  <si>
    <t>Entrevistas realizadas (% cumplieron requisito)</t>
  </si>
  <si>
    <t>Tabla 11. Número de postulaciones* de la Etapa Descentralizada, según región</t>
  </si>
  <si>
    <t>1/ Inscritos: número de postulantes inscritos en el concurso.</t>
  </si>
  <si>
    <t>2/ Evaluados: número de postulantes que rindieron la Prueba Única Nacional.</t>
  </si>
  <si>
    <t>3/ Clasificados: número de postulantes que superaron los puntajes mínimos establecidos para cada una de las tres subpruebas de la Prueba Única Nacional y pasaron a la segunda etapa del concurso.</t>
  </si>
  <si>
    <t>4/ Seleccionaron plaza: número de postulantes clasificados que seleccionaron, en orden de preferencia, plazas en concurso. Se asignaron hasta dos plazas a cada postulante en base a sus preferencias y a su puntaje.</t>
  </si>
  <si>
    <t>5/ Ganadores de plaza: número de postulantes que ganaron una plaza.</t>
  </si>
  <si>
    <t>Fuente: MINEDU-DIGEDD-DIED. Concursos Públicos de Ingreso a la Carrera Pública Magisterial y de Contratación Docente, 2015.</t>
  </si>
  <si>
    <t>1/ Plazas seleccionadas, en orden de preferencia, por los postulantes y asignadas en base a su orden de mérito y preferencias.</t>
  </si>
  <si>
    <t>1/Más cercano: IIEE ubicadas en centros poblados rurales que cuenten con más de 500 habitantes y que puedan acceder a la capital provincial más cercana en un tiempo no mayor a las dos horas; o todas las IEE ubicadas en centros poblados rurales que cuenten con menos de 500 habitantes y que puedan acceder a la capital provincial más cercana en un tiempo no mayor a los 30 minutos.</t>
  </si>
  <si>
    <t>2/Más alejado: IIEE ubicadas en centros poblados con más de 500 habitantes y que pueden acceder a la capital provincial más cercana en un tiempo mayor a 2 horas; o que contando con un máximo de 500 habitantes el tiempo de acceso a la capital provincial más cercana es mayor a 30 minutos.</t>
  </si>
  <si>
    <t>1/Un postulante clasificado podía realizar una o dos postulaciones según si había quedado asignado a una o dos IIEE, respectivamente. Las estadísticas de esta tabla se refieren a las postulaciones, no a los postulantes.</t>
  </si>
  <si>
    <t>Tabla 12. Puntaje promedio en la Observación de Aula, según nivel</t>
  </si>
  <si>
    <t>Tabla 13. Puntaje promedio en la Entrevista, según nivel</t>
  </si>
  <si>
    <t>Tabla 14. Puntaje promedio en Trayectoria, según nivel</t>
  </si>
  <si>
    <r>
      <t>Más cercano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</si>
  <si>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Más alejado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</si>
  <si>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</si>
  <si>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</si>
  <si>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</si>
  <si>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Aprobados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</si>
  <si>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</si>
  <si>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</si>
  <si>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r>
      <t>Entrevistas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</si>
  <si>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Observaciones realizadas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</si>
  <si>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Cumplieron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</si>
  <si>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Presentaron documentación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</si>
  <si>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Postulaciones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</si>
  <si>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Ganadores</t>
    </r>
    <r>
      <rPr>
        <vertAlign val="superscript"/>
        <sz val="11"/>
        <color theme="1" tint="0.34998626667073579"/>
        <rFont val="Calibri"/>
        <family val="2"/>
        <scheme val="minor"/>
      </rPr>
      <t>6</t>
    </r>
  </si>
  <si>
    <r>
      <t>No ganadores</t>
    </r>
    <r>
      <rPr>
        <vertAlign val="superscript"/>
        <sz val="11"/>
        <color theme="1" tint="0.34998626667073579"/>
        <rFont val="Calibri"/>
        <family val="2"/>
        <scheme val="minor"/>
      </rPr>
      <t>7</t>
    </r>
  </si>
  <si>
    <t>Tabla 9. Porcentaje de acierto promedio en la subprueba de Conocimientos Curriculares, Pedagógicos y de la Especialidad, según nivel</t>
  </si>
  <si>
    <t>1/ Nº de postulantes evaluados: número de postulantes que rindieron la Prueba Única Nacional.</t>
  </si>
  <si>
    <t>Tabla 7. Porcentaje de acierto promedio en la subprueba de Comprensión Lectora, según nivel</t>
  </si>
  <si>
    <t>Tabla 8. Porcentaje de acierto promedio en la subprueba de Razonamiento Lógico, según nivel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</si>
  <si>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</si>
  <si>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Tabla 10. Número de postulaciones</t>
    </r>
    <r>
      <rPr>
        <b/>
        <vertAlign val="superscript"/>
        <sz val="11"/>
        <color theme="1" tint="0.34998626667073579"/>
        <rFont val="Calibri"/>
        <family val="2"/>
      </rPr>
      <t>1</t>
    </r>
    <r>
      <rPr>
        <b/>
        <sz val="11"/>
        <color theme="1" tint="0.34998626667073579"/>
        <rFont val="Calibri"/>
        <family val="2"/>
      </rPr>
      <t xml:space="preserve"> de la Etapa Descentralizada, según nivel</t>
    </r>
  </si>
  <si>
    <t>3/ Presentaron documentación: número de postulaciones que presentaron la documentación requerida para el instrumento de evaluación de trayectoria</t>
  </si>
  <si>
    <t>4/ Observaciones realizadas: número de postulaciones que se presentaron en la evaluación de observación de desempeño en el aula</t>
  </si>
  <si>
    <t xml:space="preserve">5/ Entrevistas realizadas: número de postulaciones que se presentaron en la entrevista personal </t>
  </si>
  <si>
    <t xml:space="preserve">2/Promedio: porcentaje de acierto promedio en la sub prueba de Comprensión Lectora. </t>
  </si>
  <si>
    <t>4/Límite superior: límite superior del intervalo de confianza en que se ubica el porcentaje de acierto promedio obtenido por los postulantes en la sub prueba de Comprensión Lectora</t>
  </si>
  <si>
    <t>5/Aprobados: número de postulantes que superaron el puntaje mínimo en la sub prueba de Comprensión Lectora, equivalente a tener un porcentaje de acierto promedio de 60% del total de ítems.</t>
  </si>
  <si>
    <t xml:space="preserve">2/Promedio: porcentaje de acierto promedio en la sub prueba de Razonamiento Lógico. </t>
  </si>
  <si>
    <t>4/Límite superior: límite superior del intervalo de confianza en que se ubica el porcentaje de acierto promedio obtenido por los postulantes en la sub prueba de Razonamiento Lógico</t>
  </si>
  <si>
    <t>5/Aprobados: número de postulantes que superaron el puntaje mínimo en la sub prueba de Razonamiento Lógico, equivalente a tener un porcentaje de acierto promedio de 60% del total de ítems.</t>
  </si>
  <si>
    <t xml:space="preserve">2/Promedio: porcentaje de acierto promedio en la sub prueba de Conocimientos Curriculares, Pedagógicos y de la Especialidad. </t>
  </si>
  <si>
    <t>4/Límite superior: límite superior del intervalo de confianza en que se ubica el porcentaje de acierto promedio obtenido por los postulantes en la sub prueba de Conocimientos Curriculares, Pedagógicos y de la Especialidad</t>
  </si>
  <si>
    <t>5/Aprobados: número de postulantes que superaron el puntaje mínimo en la sub prueba de Conocimientos Curriculares, Pedagógicos y de la Especialidad, equivalente a tener un porcentaje de acierto promedio de 60% del total de ítems.</t>
  </si>
  <si>
    <t>No clasificados</t>
  </si>
  <si>
    <t>No ganadores</t>
  </si>
  <si>
    <r>
      <t>Ganadores</t>
    </r>
    <r>
      <rPr>
        <vertAlign val="superscript"/>
        <sz val="11"/>
        <color theme="1" tint="0.34998626667073579"/>
        <rFont val="Calibri"/>
        <family val="2"/>
        <scheme val="minor"/>
      </rPr>
      <t>5</t>
    </r>
  </si>
  <si>
    <r>
      <t>No ganadores</t>
    </r>
    <r>
      <rPr>
        <vertAlign val="superscript"/>
        <sz val="11"/>
        <color theme="1" tint="0.34998626667073579"/>
        <rFont val="Calibri"/>
        <family val="2"/>
        <scheme val="minor"/>
      </rPr>
      <t>6</t>
    </r>
  </si>
  <si>
    <r>
      <t>Superaron puntaje de corte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</si>
  <si>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Nº de postulaciones evaluadas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</si>
  <si>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3/Límite inferior: límite inferior del intervalo de confianza en que se ubica el porcentaje de acierto promedio obtenido por los postulantes en la sub prueba de Comprensión Lectora</t>
  </si>
  <si>
    <t>3/Límite inferior: límite inferior del intervalo de confianza en que se ubica el porcentaje de acierto promedio obtenido por los postulantes en la sub prueba de Razonamiento Lógico</t>
  </si>
  <si>
    <t>3/Límite inferior: límite inferior del intervalo de confianza en que se ubica el porcentaje de acierto promedio obtenido por los postulantes en la sub prueba de Conocimientos Curriculares, Pedagógicos y de la Especialidad</t>
  </si>
  <si>
    <t>2/ Cumplieron requisitos: número de postulaciones que cumplieron los requisitos establecidos en la Norma Técnica</t>
  </si>
  <si>
    <t>3/ Presentaron documentación: número de postulaciones que presentaron la documentación requerida para la evaluación de la trayectoria profesional</t>
  </si>
  <si>
    <t>1/Nº de postulaciones evaluadas: número de postulaciones que superaron los puntajes mínimos establecidos para cada una de las tres subpruebas de la Prueba Única Nacional evaluados en la observación de desempeño en el aula</t>
  </si>
  <si>
    <t>2/Promedio de los puntajes obtenidos en la evaluación de observación de desempeño en el aula. La evaluación tuvo un puntaje máximo de 50 puntos.</t>
  </si>
  <si>
    <t xml:space="preserve">3/Límite inferior: límite inferior del intervalo de confianza en que se ubica el promedio obtenido por las postulaciones en la evaluación de observación de desempeño en el aula </t>
  </si>
  <si>
    <t xml:space="preserve">4/Límite superior: límite superior del intervalo de confianza en que se ubica el promedio obtenido por las postulaciones en la evaluación de observación de desempeño en el aula </t>
  </si>
  <si>
    <t>5/Superaron puntaje de corte: número de postulaciones que superaron el puntaje mínimo en la evaluación de observación de desempeño en el aula, equivalente a 30 puntos.</t>
  </si>
  <si>
    <t>1/Nº de postulaciones evaluadas: número de postulaciones que superaron los puntajes mínimos establecidos para cada una de las tres subpruebas de la Prueba Única Nacional evaluados en la entrevista personal</t>
  </si>
  <si>
    <t>2/Promedio de los puntajes obtenidos en la entrevista personal. La evaluación tuvo un puntaje máximo de 25 puntos.</t>
  </si>
  <si>
    <t xml:space="preserve">3/Límite inferior: límite inferior del intervalo de confianza en que se ubica el promedio obtenido por las postulaciones evaluadas en la entrevista personal </t>
  </si>
  <si>
    <t xml:space="preserve">4/Límite superior: límite superior del intervalo de confianza en que se ubica el promedio obtenido por las postulaciones evaluadas en la entrevista personal </t>
  </si>
  <si>
    <t>1/Nº de postulaciones evaluadas: número de postulaciones que superaron los puntajes mínimos establecidos para cada una de las tres subpruebas de la Prueba Única Nacional evaluados en el instrumento de evaluación de trayectoria</t>
  </si>
  <si>
    <t>2/Promedio de los puntajes obtenidos en el instrumento de evaluación de trayectoria. La evaluación tuvo un puntaje máximo de 25 puntos.</t>
  </si>
  <si>
    <t xml:space="preserve">3/Límite inferior: límite inferior del intervalo de confianza en que se ubica el promedio obtenido por las postulaciones evaluadas en el instrumento de evaluación de trayectoria </t>
  </si>
  <si>
    <t xml:space="preserve">4/Límite superior: límite superior del intervalo de confianza en que se ubica el promedio obtenido por las postulaciones evaluadas en el instrumento de evaluación de trayectoria </t>
  </si>
  <si>
    <t>6/Clasificados: postulantes que superaron los puntajes mínimos establecidos para cada una de las tres subpruebas de la Prueba Única Nacional y pasaron a la segunda etapa del concurso.</t>
  </si>
  <si>
    <t>7/Ganadores: postulantes que ganaron una plaza.</t>
  </si>
  <si>
    <t>6/Ganadores: postulantes que ganaron una plaza.</t>
  </si>
  <si>
    <t>7/No ganadores: postulantes que no ganaron una plaza.</t>
  </si>
  <si>
    <t>5/Ganadores: postulantes que ganaron una plaza.</t>
  </si>
  <si>
    <t>6/No ganadores: postulantes que no ganaron una plaza.</t>
  </si>
  <si>
    <t>Nº plazas ofertadas</t>
  </si>
  <si>
    <r>
      <t>Nº plazas seleccionadas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</si>
  <si>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Nº plazas con ganador</t>
  </si>
  <si>
    <t>6/ Región donde el postulante fue evaluado</t>
  </si>
  <si>
    <t>2/ Región de la plaza ofertada</t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</si>
  <si>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</si>
  <si>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</si>
  <si>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Tabla 5. Plazas ofertadas, seleccionadas y con ganador, por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</si>
</sst>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vertAlign val="superscript"/>
      <sz val="11"/>
      <color theme="1" tint="0.34998626667073579"/>
      <name val="Calibri"/>
      <family val="2"/>
      <scheme val="minor"/>
    </font>
    <font>
      <b/>
      <vertAlign val="superscript"/>
      <sz val="11"/>
      <color theme="1" tint="0.34998626667073579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9FFE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/>
      <bottom/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</borders>
  <cellStyleXfs count="16">
    <xf numFmtId="0" fontId="0" fillId="0" borderId="0"/>
    <xf numFmtId="9" fontId="4" fillId="0" borderId="0" applyBorder="0" applyProtection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3" fillId="0" borderId="0" xfId="3"/>
    <xf numFmtId="0" fontId="8" fillId="0" borderId="2" xfId="4" applyFont="1" applyFill="1" applyBorder="1" applyAlignment="1">
      <alignment vertical="top"/>
    </xf>
    <xf numFmtId="0" fontId="9" fillId="0" borderId="2" xfId="3" applyFont="1" applyBorder="1" applyAlignment="1">
      <alignment horizontal="center"/>
    </xf>
    <xf numFmtId="9" fontId="9" fillId="0" borderId="2" xfId="3" applyNumberFormat="1" applyFont="1" applyBorder="1" applyAlignment="1">
      <alignment horizontal="center"/>
    </xf>
    <xf numFmtId="0" fontId="8" fillId="0" borderId="2" xfId="3" applyFont="1" applyFill="1" applyBorder="1"/>
    <xf numFmtId="0" fontId="8" fillId="0" borderId="2" xfId="4" applyFont="1" applyFill="1" applyBorder="1" applyAlignment="1">
      <alignment horizontal="center" vertical="top"/>
    </xf>
    <xf numFmtId="9" fontId="8" fillId="0" borderId="2" xfId="4" applyNumberFormat="1" applyFont="1" applyFill="1" applyBorder="1" applyAlignment="1">
      <alignment horizontal="center" vertical="top"/>
    </xf>
    <xf numFmtId="164" fontId="4" fillId="0" borderId="2" xfId="1" applyNumberForma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9" fillId="0" borderId="4" xfId="0" applyFont="1" applyBorder="1"/>
    <xf numFmtId="3" fontId="9" fillId="0" borderId="4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0" fontId="2" fillId="0" borderId="0" xfId="5"/>
    <xf numFmtId="0" fontId="2" fillId="0" borderId="0" xfId="5" applyAlignment="1">
      <alignment horizontal="center"/>
    </xf>
    <xf numFmtId="0" fontId="9" fillId="0" borderId="2" xfId="3" applyFont="1" applyBorder="1" applyAlignment="1">
      <alignment horizontal="left"/>
    </xf>
    <xf numFmtId="3" fontId="9" fillId="0" borderId="19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2" fillId="0" borderId="0" xfId="5" applyFont="1"/>
    <xf numFmtId="9" fontId="9" fillId="0" borderId="19" xfId="6" applyFont="1" applyBorder="1" applyAlignment="1">
      <alignment horizontal="center"/>
    </xf>
    <xf numFmtId="2" fontId="9" fillId="0" borderId="2" xfId="7" applyNumberFormat="1" applyFont="1" applyBorder="1" applyAlignment="1">
      <alignment horizontal="center"/>
    </xf>
    <xf numFmtId="0" fontId="6" fillId="2" borderId="2" xfId="7" applyFont="1" applyFill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/>
    </xf>
    <xf numFmtId="0" fontId="6" fillId="2" borderId="2" xfId="9" applyFont="1" applyFill="1" applyBorder="1" applyAlignment="1">
      <alignment horizontal="center" vertical="center" wrapText="1"/>
    </xf>
    <xf numFmtId="0" fontId="9" fillId="0" borderId="2" xfId="9" applyFont="1" applyBorder="1" applyAlignment="1">
      <alignment horizontal="center"/>
    </xf>
    <xf numFmtId="0" fontId="9" fillId="0" borderId="25" xfId="9" applyFont="1" applyFill="1" applyBorder="1" applyAlignment="1">
      <alignment horizontal="center"/>
    </xf>
    <xf numFmtId="2" fontId="9" fillId="0" borderId="2" xfId="9" applyNumberFormat="1" applyFont="1" applyBorder="1" applyAlignment="1">
      <alignment horizontal="center"/>
    </xf>
    <xf numFmtId="2" fontId="9" fillId="0" borderId="2" xfId="9" applyNumberFormat="1" applyFont="1" applyFill="1" applyBorder="1" applyAlignment="1">
      <alignment horizontal="center" vertical="center" wrapText="1"/>
    </xf>
    <xf numFmtId="1" fontId="9" fillId="0" borderId="2" xfId="9" applyNumberFormat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top"/>
    </xf>
    <xf numFmtId="164" fontId="12" fillId="0" borderId="2" xfId="1" applyNumberFormat="1" applyFont="1" applyBorder="1" applyAlignment="1">
      <alignment horizontal="center"/>
    </xf>
    <xf numFmtId="0" fontId="12" fillId="0" borderId="0" xfId="5" applyFont="1"/>
    <xf numFmtId="2" fontId="9" fillId="0" borderId="2" xfId="3" applyNumberFormat="1" applyFont="1" applyBorder="1" applyAlignment="1">
      <alignment horizontal="center"/>
    </xf>
    <xf numFmtId="0" fontId="9" fillId="0" borderId="2" xfId="9" applyFont="1" applyBorder="1" applyAlignment="1">
      <alignment horizontal="left"/>
    </xf>
    <xf numFmtId="0" fontId="9" fillId="0" borderId="2" xfId="7" applyFont="1" applyBorder="1" applyAlignment="1">
      <alignment horizontal="left"/>
    </xf>
    <xf numFmtId="1" fontId="9" fillId="0" borderId="2" xfId="7" applyNumberFormat="1" applyFont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2" fontId="2" fillId="0" borderId="0" xfId="5" applyNumberFormat="1"/>
    <xf numFmtId="0" fontId="12" fillId="0" borderId="0" xfId="5" applyFont="1" applyFill="1"/>
    <xf numFmtId="0" fontId="10" fillId="2" borderId="2" xfId="4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top"/>
    </xf>
    <xf numFmtId="0" fontId="9" fillId="0" borderId="26" xfId="9" applyFont="1" applyFill="1" applyBorder="1" applyAlignment="1">
      <alignment horizontal="center"/>
    </xf>
    <xf numFmtId="0" fontId="9" fillId="0" borderId="27" xfId="9" applyFont="1" applyFill="1" applyBorder="1" applyAlignment="1">
      <alignment horizontal="center"/>
    </xf>
    <xf numFmtId="0" fontId="9" fillId="0" borderId="28" xfId="9" applyFont="1" applyFill="1" applyBorder="1" applyAlignment="1">
      <alignment horizontal="center"/>
    </xf>
    <xf numFmtId="0" fontId="6" fillId="2" borderId="17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textRotation="90" wrapText="1"/>
    </xf>
    <xf numFmtId="0" fontId="6" fillId="2" borderId="11" xfId="3" applyFont="1" applyFill="1" applyBorder="1" applyAlignment="1">
      <alignment horizontal="center" vertical="center" textRotation="90" wrapText="1"/>
    </xf>
    <xf numFmtId="0" fontId="6" fillId="2" borderId="12" xfId="3" applyFont="1" applyFill="1" applyBorder="1" applyAlignment="1">
      <alignment horizontal="center" vertical="center" textRotation="90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/>
    </xf>
    <xf numFmtId="0" fontId="9" fillId="0" borderId="17" xfId="9" applyFont="1" applyFill="1" applyBorder="1" applyAlignment="1">
      <alignment horizontal="center" vertical="center" wrapText="1"/>
    </xf>
    <xf numFmtId="0" fontId="9" fillId="0" borderId="18" xfId="9" applyFont="1" applyFill="1" applyBorder="1" applyAlignment="1">
      <alignment horizontal="center" vertical="center" wrapText="1"/>
    </xf>
    <xf numFmtId="0" fontId="6" fillId="2" borderId="17" xfId="9" applyFont="1" applyFill="1" applyBorder="1" applyAlignment="1">
      <alignment horizontal="center" vertical="center" wrapText="1"/>
    </xf>
    <xf numFmtId="0" fontId="6" fillId="2" borderId="18" xfId="9" applyFont="1" applyFill="1" applyBorder="1" applyAlignment="1">
      <alignment horizontal="center" vertical="center" wrapText="1"/>
    </xf>
    <xf numFmtId="0" fontId="9" fillId="0" borderId="24" xfId="9" applyFont="1" applyBorder="1" applyAlignment="1">
      <alignment horizontal="center" vertical="center"/>
    </xf>
    <xf numFmtId="0" fontId="9" fillId="0" borderId="3" xfId="9" applyFont="1" applyBorder="1" applyAlignment="1">
      <alignment horizontal="center" vertical="center"/>
    </xf>
    <xf numFmtId="0" fontId="9" fillId="0" borderId="23" xfId="9" applyFont="1" applyBorder="1" applyAlignment="1">
      <alignment horizontal="center" vertical="center"/>
    </xf>
  </cellXfs>
  <cellStyles count="16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3" xfId="9"/>
    <cellStyle name="Normal 3" xfId="5"/>
    <cellStyle name="Normal 3 2" xfId="8"/>
    <cellStyle name="Porcentaje" xfId="1" builtinId="5"/>
    <cellStyle name="Porcentaje 2" xfId="6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zoomScale="120" zoomScaleNormal="120" zoomScalePageLayoutView="90" workbookViewId="0">
      <selection activeCell="B4" sqref="B4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5.140625" customWidth="1"/>
    <col min="6" max="6" width="25.28515625" customWidth="1"/>
    <col min="7" max="7" width="19.42578125" customWidth="1"/>
    <col min="8" max="8" width="16.28515625" customWidth="1"/>
    <col min="9" max="9" width="17.85546875" customWidth="1"/>
    <col min="10" max="10" width="18.42578125" customWidth="1"/>
    <col min="11" max="11" width="14.42578125" customWidth="1"/>
  </cols>
  <sheetData>
    <row r="2" spans="2:11" x14ac:dyDescent="0.25">
      <c r="B2" s="35" t="s">
        <v>67</v>
      </c>
    </row>
    <row r="4" spans="2:11" ht="76.5" customHeight="1" x14ac:dyDescent="0.25">
      <c r="B4" s="2" t="s">
        <v>0</v>
      </c>
      <c r="C4" s="2" t="s">
        <v>62</v>
      </c>
      <c r="D4" s="2" t="s">
        <v>63</v>
      </c>
      <c r="E4" s="2" t="s">
        <v>64</v>
      </c>
      <c r="F4" s="2" t="s">
        <v>65</v>
      </c>
      <c r="G4" s="2" t="s">
        <v>66</v>
      </c>
      <c r="H4" s="2" t="s">
        <v>18</v>
      </c>
      <c r="I4" s="2" t="s">
        <v>50</v>
      </c>
      <c r="J4" s="2" t="s">
        <v>19</v>
      </c>
      <c r="K4" s="1"/>
    </row>
    <row r="5" spans="2:11" ht="15" customHeight="1" x14ac:dyDescent="0.25">
      <c r="B5" s="4" t="s">
        <v>2</v>
      </c>
      <c r="C5" s="42">
        <v>30098</v>
      </c>
      <c r="D5" s="5">
        <v>28775</v>
      </c>
      <c r="E5" s="5">
        <v>5789</v>
      </c>
      <c r="F5" s="5">
        <v>5595</v>
      </c>
      <c r="G5" s="5">
        <v>2432</v>
      </c>
      <c r="H5" s="11">
        <f>+E5/D5</f>
        <v>0.20118158123370983</v>
      </c>
      <c r="I5" s="11">
        <f>+F5/E5</f>
        <v>0.96648816721368114</v>
      </c>
      <c r="J5" s="11">
        <f>+G5/E5</f>
        <v>0.42010709967179133</v>
      </c>
    </row>
    <row r="6" spans="2:11" x14ac:dyDescent="0.25">
      <c r="B6" s="4" t="s">
        <v>3</v>
      </c>
      <c r="C6" s="42">
        <v>85452</v>
      </c>
      <c r="D6" s="5">
        <v>80218</v>
      </c>
      <c r="E6" s="5">
        <v>6936</v>
      </c>
      <c r="F6" s="5">
        <v>6654</v>
      </c>
      <c r="G6" s="5">
        <v>2987</v>
      </c>
      <c r="H6" s="11">
        <f>+E6/D6</f>
        <v>8.6464384552095541E-2</v>
      </c>
      <c r="I6" s="11">
        <f t="shared" ref="I6:I8" si="0">+F6/E6</f>
        <v>0.95934256055363321</v>
      </c>
      <c r="J6" s="11">
        <f t="shared" ref="J6:J8" si="1">+G6/E6</f>
        <v>0.43065167243367936</v>
      </c>
    </row>
    <row r="7" spans="2:11" x14ac:dyDescent="0.25">
      <c r="B7" s="4" t="s">
        <v>4</v>
      </c>
      <c r="C7" s="42">
        <v>89471</v>
      </c>
      <c r="D7" s="5">
        <v>83404</v>
      </c>
      <c r="E7" s="5">
        <v>12384</v>
      </c>
      <c r="F7" s="5">
        <v>11036</v>
      </c>
      <c r="G7" s="5">
        <v>2718</v>
      </c>
      <c r="H7" s="11">
        <f t="shared" ref="H7:H8" si="2">+E7/D7</f>
        <v>0.14848208719006284</v>
      </c>
      <c r="I7" s="11">
        <f t="shared" si="0"/>
        <v>0.89114987080103358</v>
      </c>
      <c r="J7" s="11">
        <f t="shared" si="1"/>
        <v>0.21947674418604651</v>
      </c>
    </row>
    <row r="8" spans="2:11" x14ac:dyDescent="0.25">
      <c r="B8" s="4" t="s">
        <v>1</v>
      </c>
      <c r="C8" s="5">
        <f>C5+C6+C7</f>
        <v>205021</v>
      </c>
      <c r="D8" s="5">
        <f>D5+D6+D7</f>
        <v>192397</v>
      </c>
      <c r="E8" s="5">
        <f>E5+E6+E7</f>
        <v>25109</v>
      </c>
      <c r="F8" s="5">
        <f>F5+F6+F7</f>
        <v>23285</v>
      </c>
      <c r="G8" s="5">
        <f>G5+G6+G7</f>
        <v>8137</v>
      </c>
      <c r="H8" s="11">
        <f t="shared" si="2"/>
        <v>0.13050619292400609</v>
      </c>
      <c r="I8" s="11">
        <f t="shared" si="0"/>
        <v>0.92735672468039343</v>
      </c>
      <c r="J8" s="11">
        <f t="shared" si="1"/>
        <v>0.32406706758532799</v>
      </c>
    </row>
    <row r="9" spans="2:11" x14ac:dyDescent="0.25">
      <c r="B9" s="37" t="s">
        <v>76</v>
      </c>
    </row>
    <row r="10" spans="2:11" x14ac:dyDescent="0.25">
      <c r="B10" s="37" t="s">
        <v>77</v>
      </c>
    </row>
    <row r="11" spans="2:11" x14ac:dyDescent="0.25">
      <c r="B11" s="37" t="s">
        <v>78</v>
      </c>
    </row>
    <row r="12" spans="2:11" x14ac:dyDescent="0.25">
      <c r="B12" s="37" t="s">
        <v>79</v>
      </c>
    </row>
    <row r="13" spans="2:11" x14ac:dyDescent="0.25">
      <c r="B13" s="37" t="s">
        <v>80</v>
      </c>
    </row>
    <row r="14" spans="2:11" x14ac:dyDescent="0.25">
      <c r="B14" s="37" t="s">
        <v>81</v>
      </c>
    </row>
    <row r="15" spans="2:11" x14ac:dyDescent="0.25">
      <c r="B15" s="37"/>
    </row>
  </sheetData>
  <sheetProtection algorithmName="SHA-512" hashValue="Mm7cAZ1YqvclW0dqD0hPb7gpy4UnMd2YEsaQlndVEzpE4WsnWQh0bgQnJZpIXM9yDKaKjInWve+lgMRk62giHA==" saltValue="KWsUxk/BVjyDiBoG/wNFAA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B3" sqref="B3:C3"/>
    </sheetView>
  </sheetViews>
  <sheetFormatPr baseColWidth="10" defaultRowHeight="15" x14ac:dyDescent="0.25"/>
  <cols>
    <col min="2" max="2" width="13.42578125" customWidth="1"/>
    <col min="3" max="3" width="15.42578125" customWidth="1"/>
    <col min="6" max="6" width="15.42578125" customWidth="1"/>
    <col min="7" max="7" width="15.140625" customWidth="1"/>
    <col min="8" max="8" width="15" customWidth="1"/>
    <col min="9" max="9" width="16.85546875" customWidth="1"/>
    <col min="10" max="10" width="12.140625" customWidth="1"/>
    <col min="11" max="11" width="18.28515625" customWidth="1"/>
    <col min="12" max="12" width="12.7109375" customWidth="1"/>
    <col min="13" max="13" width="14.140625" customWidth="1"/>
  </cols>
  <sheetData>
    <row r="2" spans="2:13" ht="17.25" x14ac:dyDescent="0.25">
      <c r="B2" s="35" t="s">
        <v>109</v>
      </c>
    </row>
    <row r="4" spans="2:13" ht="15" customHeight="1" x14ac:dyDescent="0.25">
      <c r="B4" s="68" t="s">
        <v>51</v>
      </c>
      <c r="C4" s="65" t="s">
        <v>101</v>
      </c>
      <c r="D4" s="65" t="s">
        <v>99</v>
      </c>
      <c r="E4" s="65" t="s">
        <v>52</v>
      </c>
      <c r="F4" s="63" t="s">
        <v>7</v>
      </c>
      <c r="G4" s="64"/>
      <c r="H4" s="63" t="s">
        <v>6</v>
      </c>
      <c r="I4" s="67"/>
      <c r="J4" s="67"/>
      <c r="K4" s="64"/>
      <c r="L4" s="63" t="s">
        <v>73</v>
      </c>
      <c r="M4" s="64"/>
    </row>
    <row r="5" spans="2:13" ht="15" customHeight="1" x14ac:dyDescent="0.25">
      <c r="B5" s="69"/>
      <c r="C5" s="71"/>
      <c r="D5" s="71"/>
      <c r="E5" s="71"/>
      <c r="F5" s="65" t="s">
        <v>100</v>
      </c>
      <c r="G5" s="65" t="s">
        <v>53</v>
      </c>
      <c r="H5" s="65" t="s">
        <v>98</v>
      </c>
      <c r="I5" s="65" t="s">
        <v>54</v>
      </c>
      <c r="J5" s="65" t="s">
        <v>55</v>
      </c>
      <c r="K5" s="65" t="s">
        <v>56</v>
      </c>
      <c r="L5" s="65" t="s">
        <v>97</v>
      </c>
      <c r="M5" s="65" t="s">
        <v>74</v>
      </c>
    </row>
    <row r="6" spans="2:13" ht="43.5" customHeight="1" x14ac:dyDescent="0.25">
      <c r="B6" s="70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x14ac:dyDescent="0.25">
      <c r="B7" s="12" t="s">
        <v>2</v>
      </c>
      <c r="C7" s="13">
        <v>11122</v>
      </c>
      <c r="D7" s="13">
        <v>9496</v>
      </c>
      <c r="E7" s="14">
        <f>D7/C7</f>
        <v>0.85380327279266321</v>
      </c>
      <c r="F7" s="13">
        <v>9412</v>
      </c>
      <c r="G7" s="15">
        <f>F7/D7</f>
        <v>0.99115417017691665</v>
      </c>
      <c r="H7" s="13">
        <v>8990</v>
      </c>
      <c r="I7" s="14">
        <f>H7/D7</f>
        <v>0.94671440606571189</v>
      </c>
      <c r="J7" s="13">
        <v>7432</v>
      </c>
      <c r="K7" s="14">
        <f>J7/D7</f>
        <v>0.78264532434709355</v>
      </c>
      <c r="L7" s="13">
        <v>9283</v>
      </c>
      <c r="M7" s="14">
        <f>L7/D7</f>
        <v>0.97756950294860989</v>
      </c>
    </row>
    <row r="8" spans="2:13" x14ac:dyDescent="0.25">
      <c r="B8" s="12" t="s">
        <v>3</v>
      </c>
      <c r="C8" s="13">
        <v>13173</v>
      </c>
      <c r="D8" s="13">
        <v>10880</v>
      </c>
      <c r="E8" s="14">
        <f t="shared" ref="E8:E10" si="0">D8/C8</f>
        <v>0.82593183025886285</v>
      </c>
      <c r="F8" s="13">
        <v>10765</v>
      </c>
      <c r="G8" s="14">
        <f t="shared" ref="G8:G10" si="1">F8/D8</f>
        <v>0.98943014705882348</v>
      </c>
      <c r="H8" s="13">
        <v>10152</v>
      </c>
      <c r="I8" s="14">
        <f t="shared" ref="I8:I10" si="2">H8/D8</f>
        <v>0.93308823529411766</v>
      </c>
      <c r="J8" s="13">
        <v>9248</v>
      </c>
      <c r="K8" s="14">
        <f t="shared" ref="K8:K9" si="3">J8/D8</f>
        <v>0.85</v>
      </c>
      <c r="L8" s="13">
        <v>10641</v>
      </c>
      <c r="M8" s="14">
        <f t="shared" ref="M8:M10" si="4">L8/D8</f>
        <v>0.97803308823529411</v>
      </c>
    </row>
    <row r="9" spans="2:13" x14ac:dyDescent="0.25">
      <c r="B9" s="12" t="s">
        <v>4</v>
      </c>
      <c r="C9" s="13">
        <v>21303</v>
      </c>
      <c r="D9" s="13">
        <v>14305</v>
      </c>
      <c r="E9" s="14">
        <f t="shared" si="0"/>
        <v>0.67150166643195797</v>
      </c>
      <c r="F9" s="13">
        <v>14170</v>
      </c>
      <c r="G9" s="14">
        <f t="shared" si="1"/>
        <v>0.99056274030059421</v>
      </c>
      <c r="H9" s="13">
        <v>12972</v>
      </c>
      <c r="I9" s="14">
        <f t="shared" si="2"/>
        <v>0.90681579867179307</v>
      </c>
      <c r="J9" s="13">
        <v>11635</v>
      </c>
      <c r="K9" s="14">
        <f t="shared" si="3"/>
        <v>0.81335197483397415</v>
      </c>
      <c r="L9" s="13">
        <v>13801</v>
      </c>
      <c r="M9" s="14">
        <f t="shared" si="4"/>
        <v>0.96476756378888495</v>
      </c>
    </row>
    <row r="10" spans="2:13" x14ac:dyDescent="0.25">
      <c r="B10" s="12" t="s">
        <v>1</v>
      </c>
      <c r="C10" s="13">
        <f>SUM(C7:C9)</f>
        <v>45598</v>
      </c>
      <c r="D10" s="13">
        <f t="shared" ref="D10:L10" si="5">SUM(D7:D9)</f>
        <v>34681</v>
      </c>
      <c r="E10" s="14">
        <f t="shared" si="0"/>
        <v>0.76058160445633582</v>
      </c>
      <c r="F10" s="13">
        <f t="shared" si="5"/>
        <v>34347</v>
      </c>
      <c r="G10" s="14">
        <f t="shared" si="1"/>
        <v>0.99036936651192298</v>
      </c>
      <c r="H10" s="13">
        <f t="shared" si="5"/>
        <v>32114</v>
      </c>
      <c r="I10" s="14">
        <f t="shared" si="2"/>
        <v>0.92598252645540791</v>
      </c>
      <c r="J10" s="13">
        <f t="shared" si="5"/>
        <v>28315</v>
      </c>
      <c r="K10" s="14">
        <f>J10/D10</f>
        <v>0.81644127908653152</v>
      </c>
      <c r="L10" s="13">
        <f t="shared" si="5"/>
        <v>33725</v>
      </c>
      <c r="M10" s="14">
        <f t="shared" si="4"/>
        <v>0.97243447420777951</v>
      </c>
    </row>
    <row r="11" spans="2:13" x14ac:dyDescent="0.25">
      <c r="B11" s="37" t="s">
        <v>85</v>
      </c>
    </row>
    <row r="12" spans="2:13" x14ac:dyDescent="0.25">
      <c r="B12" s="37" t="s">
        <v>131</v>
      </c>
    </row>
    <row r="13" spans="2:13" x14ac:dyDescent="0.25">
      <c r="B13" s="37" t="s">
        <v>132</v>
      </c>
    </row>
    <row r="14" spans="2:13" x14ac:dyDescent="0.25">
      <c r="B14" s="37" t="s">
        <v>111</v>
      </c>
    </row>
    <row r="15" spans="2:13" x14ac:dyDescent="0.25">
      <c r="B15" s="37" t="s">
        <v>112</v>
      </c>
    </row>
    <row r="16" spans="2:13" x14ac:dyDescent="0.25">
      <c r="B16" s="37" t="s">
        <v>81</v>
      </c>
    </row>
    <row r="17" spans="2:2" x14ac:dyDescent="0.25">
      <c r="B17" s="37"/>
    </row>
  </sheetData>
  <sheetProtection algorithmName="SHA-512" hashValue="9xNL2xBUjk49MH7s0Q9tNAgMicMa+ptjMQJmXDGEkLK2M16B+2i3kyDKmBq+m+q14V/XXdl8176WqE4FBz43yA==" saltValue="JOysZXBV9RDKGAdsT9R0fw==" spinCount="100000" sheet="1" objects="1" scenarios="1"/>
  <mergeCells count="15">
    <mergeCell ref="B4:B6"/>
    <mergeCell ref="C4:C6"/>
    <mergeCell ref="D4:D6"/>
    <mergeCell ref="E4:E6"/>
    <mergeCell ref="F4:G4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workbookViewId="0">
      <selection activeCell="B34" sqref="B34:B39"/>
    </sheetView>
  </sheetViews>
  <sheetFormatPr baseColWidth="10" defaultRowHeight="15" x14ac:dyDescent="0.25"/>
  <cols>
    <col min="2" max="2" width="13.42578125" customWidth="1"/>
    <col min="3" max="3" width="15.42578125" customWidth="1"/>
    <col min="6" max="6" width="15.42578125" customWidth="1"/>
    <col min="7" max="7" width="15.140625" customWidth="1"/>
    <col min="8" max="8" width="15" customWidth="1"/>
    <col min="9" max="9" width="16.85546875" customWidth="1"/>
    <col min="10" max="10" width="12.140625" customWidth="1"/>
    <col min="11" max="11" width="15" customWidth="1"/>
    <col min="12" max="12" width="12.7109375" customWidth="1"/>
    <col min="13" max="13" width="14.140625" customWidth="1"/>
  </cols>
  <sheetData>
    <row r="2" spans="2:13" x14ac:dyDescent="0.25">
      <c r="B2" s="35" t="s">
        <v>75</v>
      </c>
    </row>
    <row r="4" spans="2:13" ht="15" customHeight="1" x14ac:dyDescent="0.25">
      <c r="B4" s="72" t="s">
        <v>5</v>
      </c>
      <c r="C4" s="65" t="s">
        <v>101</v>
      </c>
      <c r="D4" s="65" t="s">
        <v>99</v>
      </c>
      <c r="E4" s="65" t="s">
        <v>52</v>
      </c>
      <c r="F4" s="63" t="s">
        <v>7</v>
      </c>
      <c r="G4" s="64"/>
      <c r="H4" s="63" t="s">
        <v>6</v>
      </c>
      <c r="I4" s="67"/>
      <c r="J4" s="67"/>
      <c r="K4" s="64"/>
      <c r="L4" s="63" t="s">
        <v>73</v>
      </c>
      <c r="M4" s="64"/>
    </row>
    <row r="5" spans="2:13" ht="15" customHeight="1" x14ac:dyDescent="0.25">
      <c r="B5" s="72"/>
      <c r="C5" s="71"/>
      <c r="D5" s="71"/>
      <c r="E5" s="71"/>
      <c r="F5" s="65" t="s">
        <v>100</v>
      </c>
      <c r="G5" s="65" t="s">
        <v>53</v>
      </c>
      <c r="H5" s="65" t="s">
        <v>98</v>
      </c>
      <c r="I5" s="65" t="s">
        <v>54</v>
      </c>
      <c r="J5" s="65" t="s">
        <v>55</v>
      </c>
      <c r="K5" s="65" t="s">
        <v>56</v>
      </c>
      <c r="L5" s="65" t="s">
        <v>97</v>
      </c>
      <c r="M5" s="65" t="s">
        <v>74</v>
      </c>
    </row>
    <row r="6" spans="2:13" ht="51" customHeight="1" x14ac:dyDescent="0.25">
      <c r="B6" s="7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x14ac:dyDescent="0.25">
      <c r="B7" s="4" t="s">
        <v>20</v>
      </c>
      <c r="C7" s="19">
        <v>547</v>
      </c>
      <c r="D7" s="19">
        <v>407</v>
      </c>
      <c r="E7" s="23">
        <f>D7/C7</f>
        <v>0.74405850091407677</v>
      </c>
      <c r="F7" s="19">
        <v>406</v>
      </c>
      <c r="G7" s="20">
        <f>F7/D7</f>
        <v>0.99754299754299758</v>
      </c>
      <c r="H7" s="19">
        <v>365</v>
      </c>
      <c r="I7" s="20">
        <f>H7/D7</f>
        <v>0.89680589680589684</v>
      </c>
      <c r="J7" s="19">
        <v>333</v>
      </c>
      <c r="K7" s="20">
        <f>J7/D7</f>
        <v>0.81818181818181823</v>
      </c>
      <c r="L7" s="19">
        <v>398</v>
      </c>
      <c r="M7" s="20">
        <f>L7/D7</f>
        <v>0.97788697788697787</v>
      </c>
    </row>
    <row r="8" spans="2:13" x14ac:dyDescent="0.25">
      <c r="B8" s="4" t="s">
        <v>21</v>
      </c>
      <c r="C8" s="19">
        <v>1621</v>
      </c>
      <c r="D8" s="19">
        <v>1157</v>
      </c>
      <c r="E8" s="23">
        <f t="shared" ref="E8:E33" si="0">D8/C8</f>
        <v>0.71375694016039481</v>
      </c>
      <c r="F8" s="19">
        <v>1153</v>
      </c>
      <c r="G8" s="20">
        <f t="shared" ref="G8:G33" si="1">F8/D8</f>
        <v>0.99654278305963695</v>
      </c>
      <c r="H8" s="19">
        <v>1084</v>
      </c>
      <c r="I8" s="20">
        <f t="shared" ref="I8:I33" si="2">H8/D8</f>
        <v>0.93690579083837511</v>
      </c>
      <c r="J8" s="19">
        <v>902</v>
      </c>
      <c r="K8" s="20">
        <f t="shared" ref="K8:K33" si="3">J8/D8</f>
        <v>0.7796024200518582</v>
      </c>
      <c r="L8" s="19">
        <v>1117</v>
      </c>
      <c r="M8" s="20">
        <f t="shared" ref="M8:M33" si="4">L8/D8</f>
        <v>0.96542783059636994</v>
      </c>
    </row>
    <row r="9" spans="2:13" x14ac:dyDescent="0.25">
      <c r="B9" s="4" t="s">
        <v>22</v>
      </c>
      <c r="C9" s="19">
        <v>663</v>
      </c>
      <c r="D9" s="19">
        <v>462</v>
      </c>
      <c r="E9" s="23">
        <f t="shared" si="0"/>
        <v>0.69683257918552033</v>
      </c>
      <c r="F9" s="19">
        <v>457</v>
      </c>
      <c r="G9" s="20">
        <f t="shared" si="1"/>
        <v>0.98917748917748916</v>
      </c>
      <c r="H9" s="19">
        <v>424</v>
      </c>
      <c r="I9" s="20">
        <f t="shared" si="2"/>
        <v>0.91774891774891776</v>
      </c>
      <c r="J9" s="19">
        <v>407</v>
      </c>
      <c r="K9" s="20">
        <f t="shared" si="3"/>
        <v>0.88095238095238093</v>
      </c>
      <c r="L9" s="19">
        <v>446</v>
      </c>
      <c r="M9" s="20">
        <f t="shared" si="4"/>
        <v>0.96536796536796532</v>
      </c>
    </row>
    <row r="10" spans="2:13" x14ac:dyDescent="0.25">
      <c r="B10" s="4" t="s">
        <v>23</v>
      </c>
      <c r="C10" s="19">
        <v>3288</v>
      </c>
      <c r="D10" s="19">
        <v>2154</v>
      </c>
      <c r="E10" s="23">
        <f t="shared" si="0"/>
        <v>0.6551094890510949</v>
      </c>
      <c r="F10" s="19">
        <v>2119</v>
      </c>
      <c r="G10" s="20">
        <f t="shared" si="1"/>
        <v>0.98375116063138346</v>
      </c>
      <c r="H10" s="19">
        <v>2031</v>
      </c>
      <c r="I10" s="20">
        <f t="shared" si="2"/>
        <v>0.94289693593314761</v>
      </c>
      <c r="J10" s="19">
        <v>1814</v>
      </c>
      <c r="K10" s="20">
        <f t="shared" si="3"/>
        <v>0.84215413184772514</v>
      </c>
      <c r="L10" s="19">
        <v>2136</v>
      </c>
      <c r="M10" s="20">
        <f t="shared" si="4"/>
        <v>0.99164345403899723</v>
      </c>
    </row>
    <row r="11" spans="2:13" x14ac:dyDescent="0.25">
      <c r="B11" s="4" t="s">
        <v>24</v>
      </c>
      <c r="C11" s="19">
        <v>1147</v>
      </c>
      <c r="D11" s="19">
        <v>805</v>
      </c>
      <c r="E11" s="23">
        <f t="shared" si="0"/>
        <v>0.7018308631211857</v>
      </c>
      <c r="F11" s="19">
        <v>802</v>
      </c>
      <c r="G11" s="20">
        <f t="shared" si="1"/>
        <v>0.99627329192546588</v>
      </c>
      <c r="H11" s="19">
        <v>766</v>
      </c>
      <c r="I11" s="20">
        <f t="shared" si="2"/>
        <v>0.95155279503105594</v>
      </c>
      <c r="J11" s="19">
        <v>717</v>
      </c>
      <c r="K11" s="20">
        <f t="shared" si="3"/>
        <v>0.89068322981366455</v>
      </c>
      <c r="L11" s="19">
        <v>783</v>
      </c>
      <c r="M11" s="20">
        <f t="shared" si="4"/>
        <v>0.97267080745341616</v>
      </c>
    </row>
    <row r="12" spans="2:13" x14ac:dyDescent="0.25">
      <c r="B12" s="4" t="s">
        <v>25</v>
      </c>
      <c r="C12" s="19">
        <v>1921</v>
      </c>
      <c r="D12" s="19">
        <v>1365</v>
      </c>
      <c r="E12" s="23">
        <f t="shared" si="0"/>
        <v>0.71056741280583025</v>
      </c>
      <c r="F12" s="19">
        <v>1358</v>
      </c>
      <c r="G12" s="20">
        <f t="shared" si="1"/>
        <v>0.99487179487179489</v>
      </c>
      <c r="H12" s="19">
        <v>1252</v>
      </c>
      <c r="I12" s="20">
        <f t="shared" si="2"/>
        <v>0.91721611721611718</v>
      </c>
      <c r="J12" s="19">
        <v>1163</v>
      </c>
      <c r="K12" s="20">
        <f t="shared" si="3"/>
        <v>0.85201465201465199</v>
      </c>
      <c r="L12" s="19">
        <v>1303</v>
      </c>
      <c r="M12" s="20">
        <f t="shared" si="4"/>
        <v>0.95457875457875463</v>
      </c>
    </row>
    <row r="13" spans="2:13" x14ac:dyDescent="0.25">
      <c r="B13" s="4" t="s">
        <v>26</v>
      </c>
      <c r="C13" s="19">
        <v>962</v>
      </c>
      <c r="D13" s="19">
        <v>823</v>
      </c>
      <c r="E13" s="23">
        <f t="shared" si="0"/>
        <v>0.85550935550935547</v>
      </c>
      <c r="F13" s="19">
        <v>817</v>
      </c>
      <c r="G13" s="20">
        <f t="shared" si="1"/>
        <v>0.99270959902794653</v>
      </c>
      <c r="H13" s="19">
        <v>760</v>
      </c>
      <c r="I13" s="20">
        <f t="shared" si="2"/>
        <v>0.92345078979343864</v>
      </c>
      <c r="J13" s="19">
        <v>667</v>
      </c>
      <c r="K13" s="20">
        <f t="shared" si="3"/>
        <v>0.81044957472660994</v>
      </c>
      <c r="L13" s="19">
        <v>808</v>
      </c>
      <c r="M13" s="20">
        <f t="shared" si="4"/>
        <v>0.98177399756986639</v>
      </c>
    </row>
    <row r="14" spans="2:13" x14ac:dyDescent="0.25">
      <c r="B14" s="4" t="s">
        <v>27</v>
      </c>
      <c r="C14" s="19">
        <v>2951</v>
      </c>
      <c r="D14" s="19">
        <v>2358</v>
      </c>
      <c r="E14" s="23">
        <f t="shared" si="0"/>
        <v>0.799051169095222</v>
      </c>
      <c r="F14" s="19">
        <v>2349</v>
      </c>
      <c r="G14" s="20">
        <f t="shared" si="1"/>
        <v>0.99618320610687028</v>
      </c>
      <c r="H14" s="19">
        <v>2160</v>
      </c>
      <c r="I14" s="20">
        <f t="shared" si="2"/>
        <v>0.91603053435114501</v>
      </c>
      <c r="J14" s="19">
        <v>1982</v>
      </c>
      <c r="K14" s="20">
        <f t="shared" si="3"/>
        <v>0.84054283290924514</v>
      </c>
      <c r="L14" s="19">
        <v>2252</v>
      </c>
      <c r="M14" s="20">
        <f t="shared" si="4"/>
        <v>0.95504664970313824</v>
      </c>
    </row>
    <row r="15" spans="2:13" x14ac:dyDescent="0.25">
      <c r="B15" s="4" t="s">
        <v>28</v>
      </c>
      <c r="C15" s="19">
        <v>935</v>
      </c>
      <c r="D15" s="19">
        <v>668</v>
      </c>
      <c r="E15" s="23">
        <f t="shared" si="0"/>
        <v>0.71443850267379683</v>
      </c>
      <c r="F15" s="19">
        <v>667</v>
      </c>
      <c r="G15" s="20">
        <f t="shared" si="1"/>
        <v>0.99850299401197606</v>
      </c>
      <c r="H15" s="19">
        <v>651</v>
      </c>
      <c r="I15" s="20">
        <f t="shared" si="2"/>
        <v>0.97455089820359286</v>
      </c>
      <c r="J15" s="19">
        <v>603</v>
      </c>
      <c r="K15" s="20">
        <f t="shared" si="3"/>
        <v>0.90269461077844315</v>
      </c>
      <c r="L15" s="19">
        <v>657</v>
      </c>
      <c r="M15" s="20">
        <f t="shared" si="4"/>
        <v>0.98353293413173648</v>
      </c>
    </row>
    <row r="16" spans="2:13" x14ac:dyDescent="0.25">
      <c r="B16" s="4" t="s">
        <v>29</v>
      </c>
      <c r="C16" s="19">
        <v>1035</v>
      </c>
      <c r="D16" s="19">
        <v>742</v>
      </c>
      <c r="E16" s="23">
        <f t="shared" si="0"/>
        <v>0.7169082125603865</v>
      </c>
      <c r="F16" s="19">
        <v>741</v>
      </c>
      <c r="G16" s="20">
        <f t="shared" si="1"/>
        <v>0.99865229110512133</v>
      </c>
      <c r="H16" s="19">
        <v>656</v>
      </c>
      <c r="I16" s="20">
        <f t="shared" si="2"/>
        <v>0.88409703504043125</v>
      </c>
      <c r="J16" s="19">
        <v>622</v>
      </c>
      <c r="K16" s="20">
        <f t="shared" si="3"/>
        <v>0.83827493261455521</v>
      </c>
      <c r="L16" s="19">
        <v>680</v>
      </c>
      <c r="M16" s="20">
        <f t="shared" si="4"/>
        <v>0.9164420485175202</v>
      </c>
    </row>
    <row r="17" spans="2:13" x14ac:dyDescent="0.25">
      <c r="B17" s="4" t="s">
        <v>30</v>
      </c>
      <c r="C17" s="19">
        <v>1585</v>
      </c>
      <c r="D17" s="19">
        <v>1322</v>
      </c>
      <c r="E17" s="23">
        <f t="shared" si="0"/>
        <v>0.83406940063091484</v>
      </c>
      <c r="F17" s="19">
        <v>1307</v>
      </c>
      <c r="G17" s="20">
        <f t="shared" si="1"/>
        <v>0.9886535552193646</v>
      </c>
      <c r="H17" s="19">
        <v>1229</v>
      </c>
      <c r="I17" s="20">
        <f t="shared" si="2"/>
        <v>0.92965204236006049</v>
      </c>
      <c r="J17" s="19">
        <v>1139</v>
      </c>
      <c r="K17" s="20">
        <f t="shared" si="3"/>
        <v>0.86157337367624809</v>
      </c>
      <c r="L17" s="19">
        <v>1284</v>
      </c>
      <c r="M17" s="20">
        <f t="shared" si="4"/>
        <v>0.97125567322239037</v>
      </c>
    </row>
    <row r="18" spans="2:13" x14ac:dyDescent="0.25">
      <c r="B18" s="4" t="s">
        <v>31</v>
      </c>
      <c r="C18" s="19">
        <v>2608</v>
      </c>
      <c r="D18" s="19">
        <v>1788</v>
      </c>
      <c r="E18" s="23">
        <f t="shared" si="0"/>
        <v>0.68558282208588961</v>
      </c>
      <c r="F18" s="19">
        <v>1775</v>
      </c>
      <c r="G18" s="20">
        <f t="shared" si="1"/>
        <v>0.99272930648769575</v>
      </c>
      <c r="H18" s="19">
        <v>1627</v>
      </c>
      <c r="I18" s="20">
        <f t="shared" si="2"/>
        <v>0.90995525727069348</v>
      </c>
      <c r="J18" s="19">
        <v>1392</v>
      </c>
      <c r="K18" s="20">
        <f t="shared" si="3"/>
        <v>0.77852348993288589</v>
      </c>
      <c r="L18" s="19">
        <v>1721</v>
      </c>
      <c r="M18" s="20">
        <f t="shared" si="4"/>
        <v>0.96252796420581654</v>
      </c>
    </row>
    <row r="19" spans="2:13" x14ac:dyDescent="0.25">
      <c r="B19" s="4" t="s">
        <v>32</v>
      </c>
      <c r="C19" s="19">
        <v>4536</v>
      </c>
      <c r="D19" s="19">
        <v>3556</v>
      </c>
      <c r="E19" s="23">
        <f t="shared" si="0"/>
        <v>0.78395061728395066</v>
      </c>
      <c r="F19" s="19">
        <v>3516</v>
      </c>
      <c r="G19" s="20">
        <f t="shared" si="1"/>
        <v>0.98875140607424072</v>
      </c>
      <c r="H19" s="19">
        <v>3266</v>
      </c>
      <c r="I19" s="20">
        <f t="shared" si="2"/>
        <v>0.91844769403824522</v>
      </c>
      <c r="J19" s="19">
        <v>2828</v>
      </c>
      <c r="K19" s="20">
        <f t="shared" si="3"/>
        <v>0.79527559055118113</v>
      </c>
      <c r="L19" s="19">
        <v>3470</v>
      </c>
      <c r="M19" s="20">
        <f t="shared" si="4"/>
        <v>0.9758155230596175</v>
      </c>
    </row>
    <row r="20" spans="2:13" x14ac:dyDescent="0.25">
      <c r="B20" s="4" t="s">
        <v>33</v>
      </c>
      <c r="C20" s="19">
        <v>1962</v>
      </c>
      <c r="D20" s="19">
        <v>1618</v>
      </c>
      <c r="E20" s="23">
        <f t="shared" si="0"/>
        <v>0.82466870540265036</v>
      </c>
      <c r="F20" s="19">
        <v>1609</v>
      </c>
      <c r="G20" s="20">
        <f t="shared" si="1"/>
        <v>0.99443757725587145</v>
      </c>
      <c r="H20" s="19">
        <v>1521</v>
      </c>
      <c r="I20" s="20">
        <f t="shared" si="2"/>
        <v>0.94004944375772559</v>
      </c>
      <c r="J20" s="19">
        <v>1326</v>
      </c>
      <c r="K20" s="20">
        <f t="shared" si="3"/>
        <v>0.8195302843016069</v>
      </c>
      <c r="L20" s="19">
        <v>1596</v>
      </c>
      <c r="M20" s="20">
        <f t="shared" si="4"/>
        <v>0.98640296662546356</v>
      </c>
    </row>
    <row r="21" spans="2:13" x14ac:dyDescent="0.25">
      <c r="B21" s="4" t="s">
        <v>34</v>
      </c>
      <c r="C21" s="19">
        <v>9702</v>
      </c>
      <c r="D21" s="19">
        <v>7619</v>
      </c>
      <c r="E21" s="23">
        <f t="shared" si="0"/>
        <v>0.78530199958771385</v>
      </c>
      <c r="F21" s="19">
        <v>7494</v>
      </c>
      <c r="G21" s="20">
        <f t="shared" si="1"/>
        <v>0.98359364746029665</v>
      </c>
      <c r="H21" s="19">
        <v>6986</v>
      </c>
      <c r="I21" s="20">
        <f t="shared" si="2"/>
        <v>0.91691823073894207</v>
      </c>
      <c r="J21" s="19">
        <v>5778</v>
      </c>
      <c r="K21" s="20">
        <f t="shared" si="3"/>
        <v>0.75836723979524867</v>
      </c>
      <c r="L21" s="19">
        <v>7474</v>
      </c>
      <c r="M21" s="20">
        <f t="shared" si="4"/>
        <v>0.98096863105394405</v>
      </c>
    </row>
    <row r="22" spans="2:13" x14ac:dyDescent="0.25">
      <c r="B22" s="4" t="s">
        <v>35</v>
      </c>
      <c r="C22" s="19">
        <v>1867</v>
      </c>
      <c r="D22" s="19">
        <v>1482</v>
      </c>
      <c r="E22" s="23">
        <f t="shared" si="0"/>
        <v>0.79378682378146759</v>
      </c>
      <c r="F22" s="19">
        <v>1472</v>
      </c>
      <c r="G22" s="20">
        <f t="shared" si="1"/>
        <v>0.99325236167341435</v>
      </c>
      <c r="H22" s="19">
        <v>1413</v>
      </c>
      <c r="I22" s="20">
        <f t="shared" si="2"/>
        <v>0.95344129554655865</v>
      </c>
      <c r="J22" s="19">
        <v>1303</v>
      </c>
      <c r="K22" s="20">
        <f t="shared" si="3"/>
        <v>0.87921727395411609</v>
      </c>
      <c r="L22" s="19">
        <v>1453</v>
      </c>
      <c r="M22" s="20">
        <f t="shared" si="4"/>
        <v>0.98043184885290147</v>
      </c>
    </row>
    <row r="23" spans="2:13" x14ac:dyDescent="0.25">
      <c r="B23" s="4" t="s">
        <v>36</v>
      </c>
      <c r="C23" s="19">
        <v>385</v>
      </c>
      <c r="D23" s="19">
        <v>256</v>
      </c>
      <c r="E23" s="23">
        <f t="shared" si="0"/>
        <v>0.66493506493506493</v>
      </c>
      <c r="F23" s="19">
        <v>255</v>
      </c>
      <c r="G23" s="20">
        <f t="shared" si="1"/>
        <v>0.99609375</v>
      </c>
      <c r="H23" s="19">
        <v>254</v>
      </c>
      <c r="I23" s="20">
        <f t="shared" si="2"/>
        <v>0.9921875</v>
      </c>
      <c r="J23" s="19">
        <v>232</v>
      </c>
      <c r="K23" s="20">
        <f t="shared" si="3"/>
        <v>0.90625</v>
      </c>
      <c r="L23" s="19">
        <v>255</v>
      </c>
      <c r="M23" s="20">
        <f t="shared" si="4"/>
        <v>0.99609375</v>
      </c>
    </row>
    <row r="24" spans="2:13" x14ac:dyDescent="0.25">
      <c r="B24" s="4" t="s">
        <v>37</v>
      </c>
      <c r="C24" s="19">
        <v>172</v>
      </c>
      <c r="D24" s="19">
        <v>145</v>
      </c>
      <c r="E24" s="23">
        <f t="shared" si="0"/>
        <v>0.84302325581395354</v>
      </c>
      <c r="F24" s="19">
        <v>144</v>
      </c>
      <c r="G24" s="20">
        <f t="shared" si="1"/>
        <v>0.99310344827586206</v>
      </c>
      <c r="H24" s="19">
        <v>139</v>
      </c>
      <c r="I24" s="20">
        <f t="shared" si="2"/>
        <v>0.95862068965517244</v>
      </c>
      <c r="J24" s="19">
        <v>123</v>
      </c>
      <c r="K24" s="20">
        <f t="shared" si="3"/>
        <v>0.84827586206896555</v>
      </c>
      <c r="L24" s="19">
        <v>145</v>
      </c>
      <c r="M24" s="20">
        <f t="shared" si="4"/>
        <v>1</v>
      </c>
    </row>
    <row r="25" spans="2:13" x14ac:dyDescent="0.25">
      <c r="B25" s="4" t="s">
        <v>38</v>
      </c>
      <c r="C25" s="19">
        <v>495</v>
      </c>
      <c r="D25" s="19">
        <v>311</v>
      </c>
      <c r="E25" s="23">
        <f t="shared" si="0"/>
        <v>0.62828282828282833</v>
      </c>
      <c r="F25" s="19">
        <v>311</v>
      </c>
      <c r="G25" s="20">
        <f t="shared" si="1"/>
        <v>1</v>
      </c>
      <c r="H25" s="19">
        <v>296</v>
      </c>
      <c r="I25" s="20">
        <f t="shared" si="2"/>
        <v>0.95176848874598075</v>
      </c>
      <c r="J25" s="19">
        <v>286</v>
      </c>
      <c r="K25" s="20">
        <f t="shared" si="3"/>
        <v>0.91961414790996787</v>
      </c>
      <c r="L25" s="19">
        <v>299</v>
      </c>
      <c r="M25" s="20">
        <f t="shared" si="4"/>
        <v>0.96141479099678462</v>
      </c>
    </row>
    <row r="26" spans="2:13" x14ac:dyDescent="0.25">
      <c r="B26" s="4" t="s">
        <v>39</v>
      </c>
      <c r="C26" s="19">
        <v>485</v>
      </c>
      <c r="D26" s="19">
        <v>356</v>
      </c>
      <c r="E26" s="23">
        <f t="shared" si="0"/>
        <v>0.73402061855670098</v>
      </c>
      <c r="F26" s="19">
        <v>355</v>
      </c>
      <c r="G26" s="20">
        <f t="shared" si="1"/>
        <v>0.9971910112359551</v>
      </c>
      <c r="H26" s="19">
        <v>343</v>
      </c>
      <c r="I26" s="20">
        <f t="shared" si="2"/>
        <v>0.9634831460674157</v>
      </c>
      <c r="J26" s="19">
        <v>293</v>
      </c>
      <c r="K26" s="20">
        <f t="shared" si="3"/>
        <v>0.8230337078651685</v>
      </c>
      <c r="L26" s="19">
        <v>350</v>
      </c>
      <c r="M26" s="20">
        <f t="shared" si="4"/>
        <v>0.9831460674157303</v>
      </c>
    </row>
    <row r="27" spans="2:13" x14ac:dyDescent="0.25">
      <c r="B27" s="4" t="s">
        <v>40</v>
      </c>
      <c r="C27" s="19">
        <v>2409</v>
      </c>
      <c r="D27" s="19">
        <v>2000</v>
      </c>
      <c r="E27" s="23">
        <f t="shared" si="0"/>
        <v>0.83022000830220011</v>
      </c>
      <c r="F27" s="19">
        <v>1964</v>
      </c>
      <c r="G27" s="20">
        <f t="shared" si="1"/>
        <v>0.98199999999999998</v>
      </c>
      <c r="H27" s="19">
        <v>1891</v>
      </c>
      <c r="I27" s="20">
        <f t="shared" si="2"/>
        <v>0.94550000000000001</v>
      </c>
      <c r="J27" s="19">
        <v>1740</v>
      </c>
      <c r="K27" s="20">
        <f t="shared" si="3"/>
        <v>0.87</v>
      </c>
      <c r="L27" s="19">
        <v>1948</v>
      </c>
      <c r="M27" s="20">
        <f t="shared" si="4"/>
        <v>0.97399999999999998</v>
      </c>
    </row>
    <row r="28" spans="2:13" x14ac:dyDescent="0.25">
      <c r="B28" s="4" t="s">
        <v>41</v>
      </c>
      <c r="C28" s="19">
        <v>2113</v>
      </c>
      <c r="D28" s="19">
        <v>1554</v>
      </c>
      <c r="E28" s="23">
        <f t="shared" si="0"/>
        <v>0.73544723142451496</v>
      </c>
      <c r="F28" s="19">
        <v>1550</v>
      </c>
      <c r="G28" s="20">
        <f t="shared" si="1"/>
        <v>0.99742599742599747</v>
      </c>
      <c r="H28" s="19">
        <v>1430</v>
      </c>
      <c r="I28" s="20">
        <f t="shared" si="2"/>
        <v>0.92020592020592018</v>
      </c>
      <c r="J28" s="19">
        <v>1281</v>
      </c>
      <c r="K28" s="20">
        <f t="shared" si="3"/>
        <v>0.82432432432432434</v>
      </c>
      <c r="L28" s="19">
        <v>1516</v>
      </c>
      <c r="M28" s="20">
        <f t="shared" si="4"/>
        <v>0.97554697554697556</v>
      </c>
    </row>
    <row r="29" spans="2:13" x14ac:dyDescent="0.25">
      <c r="B29" s="4" t="s">
        <v>42</v>
      </c>
      <c r="C29" s="19">
        <v>918</v>
      </c>
      <c r="D29" s="19">
        <v>719</v>
      </c>
      <c r="E29" s="23">
        <f t="shared" si="0"/>
        <v>0.78322440087145972</v>
      </c>
      <c r="F29" s="19">
        <v>717</v>
      </c>
      <c r="G29" s="20">
        <f t="shared" si="1"/>
        <v>0.99721835883171073</v>
      </c>
      <c r="H29" s="19">
        <v>658</v>
      </c>
      <c r="I29" s="20">
        <f t="shared" si="2"/>
        <v>0.91515994436717663</v>
      </c>
      <c r="J29" s="19">
        <v>617</v>
      </c>
      <c r="K29" s="20">
        <f t="shared" si="3"/>
        <v>0.8581363004172462</v>
      </c>
      <c r="L29" s="19">
        <v>706</v>
      </c>
      <c r="M29" s="20">
        <f t="shared" si="4"/>
        <v>0.98191933240611962</v>
      </c>
    </row>
    <row r="30" spans="2:13" x14ac:dyDescent="0.25">
      <c r="B30" s="4" t="s">
        <v>43</v>
      </c>
      <c r="C30" s="19">
        <v>780</v>
      </c>
      <c r="D30" s="19">
        <v>592</v>
      </c>
      <c r="E30" s="23">
        <f t="shared" si="0"/>
        <v>0.75897435897435894</v>
      </c>
      <c r="F30" s="19">
        <v>589</v>
      </c>
      <c r="G30" s="20">
        <f t="shared" si="1"/>
        <v>0.99493243243243246</v>
      </c>
      <c r="H30" s="19">
        <v>513</v>
      </c>
      <c r="I30" s="20">
        <f t="shared" si="2"/>
        <v>0.86655405405405406</v>
      </c>
      <c r="J30" s="19">
        <v>390</v>
      </c>
      <c r="K30" s="20">
        <f t="shared" si="3"/>
        <v>0.65878378378378377</v>
      </c>
      <c r="L30" s="19">
        <v>519</v>
      </c>
      <c r="M30" s="20">
        <f t="shared" si="4"/>
        <v>0.87668918918918914</v>
      </c>
    </row>
    <row r="31" spans="2:13" x14ac:dyDescent="0.25">
      <c r="B31" s="4" t="s">
        <v>44</v>
      </c>
      <c r="C31" s="19">
        <v>153</v>
      </c>
      <c r="D31" s="19">
        <v>142</v>
      </c>
      <c r="E31" s="23">
        <f t="shared" si="0"/>
        <v>0.92810457516339873</v>
      </c>
      <c r="F31" s="19">
        <v>142</v>
      </c>
      <c r="G31" s="20">
        <f t="shared" si="1"/>
        <v>1</v>
      </c>
      <c r="H31" s="19">
        <v>135</v>
      </c>
      <c r="I31" s="20">
        <f t="shared" si="2"/>
        <v>0.95070422535211263</v>
      </c>
      <c r="J31" s="19">
        <v>128</v>
      </c>
      <c r="K31" s="20">
        <f t="shared" si="3"/>
        <v>0.90140845070422537</v>
      </c>
      <c r="L31" s="19">
        <v>138</v>
      </c>
      <c r="M31" s="20">
        <f t="shared" si="4"/>
        <v>0.971830985915493</v>
      </c>
    </row>
    <row r="32" spans="2:13" x14ac:dyDescent="0.25">
      <c r="B32" s="4" t="s">
        <v>45</v>
      </c>
      <c r="C32" s="19">
        <v>358</v>
      </c>
      <c r="D32" s="19">
        <v>280</v>
      </c>
      <c r="E32" s="23">
        <f t="shared" si="0"/>
        <v>0.78212290502793291</v>
      </c>
      <c r="F32" s="19">
        <v>278</v>
      </c>
      <c r="G32" s="20">
        <f t="shared" si="1"/>
        <v>0.99285714285714288</v>
      </c>
      <c r="H32" s="19">
        <v>264</v>
      </c>
      <c r="I32" s="20">
        <f t="shared" si="2"/>
        <v>0.94285714285714284</v>
      </c>
      <c r="J32" s="19">
        <v>249</v>
      </c>
      <c r="K32" s="20">
        <f t="shared" si="3"/>
        <v>0.88928571428571423</v>
      </c>
      <c r="L32" s="19">
        <v>271</v>
      </c>
      <c r="M32" s="20">
        <f t="shared" si="4"/>
        <v>0.96785714285714286</v>
      </c>
    </row>
    <row r="33" spans="2:13" x14ac:dyDescent="0.25">
      <c r="B33" s="4" t="s">
        <v>1</v>
      </c>
      <c r="C33" s="19">
        <f>SUM(C7:C32)</f>
        <v>45598</v>
      </c>
      <c r="D33" s="19">
        <f>SUM(D7:D32)</f>
        <v>34681</v>
      </c>
      <c r="E33" s="23">
        <f t="shared" si="0"/>
        <v>0.76058160445633582</v>
      </c>
      <c r="F33" s="19">
        <f t="shared" ref="F33:L33" si="5">SUM(F7:F32)</f>
        <v>34347</v>
      </c>
      <c r="G33" s="20">
        <f t="shared" si="1"/>
        <v>0.99036936651192298</v>
      </c>
      <c r="H33" s="19">
        <f t="shared" si="5"/>
        <v>32114</v>
      </c>
      <c r="I33" s="20">
        <f t="shared" si="2"/>
        <v>0.92598252645540791</v>
      </c>
      <c r="J33" s="19">
        <f t="shared" si="5"/>
        <v>28315</v>
      </c>
      <c r="K33" s="20">
        <f t="shared" si="3"/>
        <v>0.81644127908653152</v>
      </c>
      <c r="L33" s="19">
        <f t="shared" si="5"/>
        <v>33725</v>
      </c>
      <c r="M33" s="20">
        <f t="shared" si="4"/>
        <v>0.97243447420777951</v>
      </c>
    </row>
    <row r="34" spans="2:13" x14ac:dyDescent="0.25">
      <c r="B34" s="37" t="s">
        <v>85</v>
      </c>
    </row>
    <row r="35" spans="2:13" x14ac:dyDescent="0.25">
      <c r="B35" s="37" t="s">
        <v>131</v>
      </c>
    </row>
    <row r="36" spans="2:13" x14ac:dyDescent="0.25">
      <c r="B36" s="37" t="s">
        <v>110</v>
      </c>
    </row>
    <row r="37" spans="2:13" x14ac:dyDescent="0.25">
      <c r="B37" s="37" t="s">
        <v>111</v>
      </c>
    </row>
    <row r="38" spans="2:13" x14ac:dyDescent="0.25">
      <c r="B38" s="37" t="s">
        <v>112</v>
      </c>
    </row>
    <row r="39" spans="2:13" x14ac:dyDescent="0.25">
      <c r="B39" s="37" t="s">
        <v>81</v>
      </c>
    </row>
    <row r="40" spans="2:13" x14ac:dyDescent="0.25">
      <c r="B40" s="37"/>
    </row>
  </sheetData>
  <sheetProtection algorithmName="SHA-512" hashValue="V4vVsn4pHwNmj/JVqs91Frg7jPC+9z5zP2IEP7nnrGoIvRfO8xr+WcgWB8OghZYtSSiVrUI4heJuHvFuSiV+Vw==" saltValue="jfL5WD05J/UqluTDUynoIg==" spinCount="100000" sheet="1" objects="1" scenarios="1"/>
  <mergeCells count="15">
    <mergeCell ref="B4:B6"/>
    <mergeCell ref="C4:C6"/>
    <mergeCell ref="D4:D6"/>
    <mergeCell ref="E4:E6"/>
    <mergeCell ref="F4:G4"/>
    <mergeCell ref="L4:M4"/>
    <mergeCell ref="F5:F6"/>
    <mergeCell ref="G5:G6"/>
    <mergeCell ref="H5:H6"/>
    <mergeCell ref="I5:I6"/>
    <mergeCell ref="J5:J6"/>
    <mergeCell ref="K5:K6"/>
    <mergeCell ref="L5:L6"/>
    <mergeCell ref="M5:M6"/>
    <mergeCell ref="H4:K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workbookViewId="0">
      <selection activeCell="B17" sqref="B17"/>
    </sheetView>
  </sheetViews>
  <sheetFormatPr baseColWidth="10" defaultColWidth="10.85546875" defaultRowHeight="15" x14ac:dyDescent="0.25"/>
  <cols>
    <col min="1" max="1" width="10.85546875" style="16"/>
    <col min="2" max="2" width="13.7109375" style="16" customWidth="1"/>
    <col min="3" max="3" width="10.85546875" style="16"/>
    <col min="4" max="4" width="18.140625" style="16" customWidth="1"/>
    <col min="5" max="5" width="10.85546875" style="16"/>
    <col min="6" max="6" width="12.7109375" style="16" customWidth="1"/>
    <col min="7" max="7" width="13.140625" style="16" customWidth="1"/>
    <col min="8" max="16384" width="10.85546875" style="16"/>
  </cols>
  <sheetData>
    <row r="2" spans="2:8" x14ac:dyDescent="0.25">
      <c r="B2" s="35" t="s">
        <v>86</v>
      </c>
    </row>
    <row r="4" spans="2:8" ht="47.25" x14ac:dyDescent="0.25">
      <c r="B4" s="75" t="s">
        <v>59</v>
      </c>
      <c r="C4" s="76" t="s">
        <v>51</v>
      </c>
      <c r="D4" s="2" t="s">
        <v>127</v>
      </c>
      <c r="E4" s="27" t="s">
        <v>91</v>
      </c>
      <c r="F4" s="25" t="s">
        <v>92</v>
      </c>
      <c r="G4" s="25" t="s">
        <v>93</v>
      </c>
      <c r="H4" s="27" t="s">
        <v>126</v>
      </c>
    </row>
    <row r="5" spans="2:8" x14ac:dyDescent="0.25">
      <c r="B5" s="77" t="s">
        <v>102</v>
      </c>
      <c r="C5" s="39" t="s">
        <v>2</v>
      </c>
      <c r="D5" s="28">
        <v>2432</v>
      </c>
      <c r="E5" s="30">
        <v>43.110197368421034</v>
      </c>
      <c r="F5" s="30">
        <v>42.879681254549119</v>
      </c>
      <c r="G5" s="30">
        <v>43.340713482292948</v>
      </c>
      <c r="H5" s="28">
        <v>2432</v>
      </c>
    </row>
    <row r="6" spans="2:8" x14ac:dyDescent="0.25">
      <c r="B6" s="78"/>
      <c r="C6" s="39" t="s">
        <v>3</v>
      </c>
      <c r="D6" s="28">
        <v>2987</v>
      </c>
      <c r="E6" s="30">
        <v>42.831603615667838</v>
      </c>
      <c r="F6" s="30">
        <v>42.626558101304845</v>
      </c>
      <c r="G6" s="30">
        <v>43.036649130030831</v>
      </c>
      <c r="H6" s="28">
        <v>2987</v>
      </c>
    </row>
    <row r="7" spans="2:8" x14ac:dyDescent="0.25">
      <c r="B7" s="79"/>
      <c r="C7" s="39" t="s">
        <v>4</v>
      </c>
      <c r="D7" s="28">
        <v>2718</v>
      </c>
      <c r="E7" s="30">
        <v>42.88226637233258</v>
      </c>
      <c r="F7" s="30">
        <v>42.67294898942972</v>
      </c>
      <c r="G7" s="30">
        <v>43.09158375523544</v>
      </c>
      <c r="H7" s="28">
        <v>2718</v>
      </c>
    </row>
    <row r="8" spans="2:8" x14ac:dyDescent="0.25">
      <c r="B8" s="77" t="s">
        <v>103</v>
      </c>
      <c r="C8" s="39" t="s">
        <v>2</v>
      </c>
      <c r="D8" s="28">
        <v>6558</v>
      </c>
      <c r="E8" s="30">
        <v>34.863068008539187</v>
      </c>
      <c r="F8" s="30">
        <v>34.642539226987815</v>
      </c>
      <c r="G8" s="30">
        <v>35.08359679009056</v>
      </c>
      <c r="H8" s="28">
        <v>5000</v>
      </c>
    </row>
    <row r="9" spans="2:8" x14ac:dyDescent="0.25">
      <c r="B9" s="78"/>
      <c r="C9" s="39" t="s">
        <v>3</v>
      </c>
      <c r="D9" s="28">
        <v>7165</v>
      </c>
      <c r="E9" s="30">
        <v>37.075226796929371</v>
      </c>
      <c r="F9" s="30">
        <v>36.892626256351633</v>
      </c>
      <c r="G9" s="30">
        <v>37.257827337507109</v>
      </c>
      <c r="H9" s="28">
        <v>6261</v>
      </c>
    </row>
    <row r="10" spans="2:8" x14ac:dyDescent="0.25">
      <c r="B10" s="79"/>
      <c r="C10" s="39" t="s">
        <v>4</v>
      </c>
      <c r="D10" s="28">
        <v>10254</v>
      </c>
      <c r="E10" s="30">
        <v>37.088745855275882</v>
      </c>
      <c r="F10" s="30">
        <v>36.940137817922412</v>
      </c>
      <c r="G10" s="30">
        <v>37.237353892629351</v>
      </c>
      <c r="H10" s="28">
        <v>8917</v>
      </c>
    </row>
    <row r="11" spans="2:8" x14ac:dyDescent="0.25">
      <c r="B11" s="73" t="s">
        <v>1</v>
      </c>
      <c r="C11" s="74"/>
      <c r="D11" s="28">
        <v>32114</v>
      </c>
      <c r="E11" s="38">
        <v>38.111726972659859</v>
      </c>
      <c r="F11" s="31">
        <v>38.022553360457302</v>
      </c>
      <c r="G11" s="31">
        <v>38.200900584862417</v>
      </c>
      <c r="H11" s="32">
        <v>28315</v>
      </c>
    </row>
    <row r="12" spans="2:8" x14ac:dyDescent="0.25">
      <c r="B12" s="37" t="s">
        <v>133</v>
      </c>
    </row>
    <row r="13" spans="2:8" x14ac:dyDescent="0.25">
      <c r="B13" s="37" t="s">
        <v>134</v>
      </c>
    </row>
    <row r="14" spans="2:8" x14ac:dyDescent="0.25">
      <c r="B14" s="37" t="s">
        <v>135</v>
      </c>
    </row>
    <row r="15" spans="2:8" x14ac:dyDescent="0.25">
      <c r="B15" s="37" t="s">
        <v>136</v>
      </c>
    </row>
    <row r="16" spans="2:8" x14ac:dyDescent="0.25">
      <c r="B16" s="37" t="s">
        <v>137</v>
      </c>
    </row>
    <row r="17" spans="2:2" x14ac:dyDescent="0.25">
      <c r="B17" s="37" t="s">
        <v>148</v>
      </c>
    </row>
    <row r="18" spans="2:2" x14ac:dyDescent="0.25">
      <c r="B18" s="37" t="s">
        <v>149</v>
      </c>
    </row>
    <row r="19" spans="2:2" x14ac:dyDescent="0.25">
      <c r="B19" s="37" t="s">
        <v>81</v>
      </c>
    </row>
    <row r="20" spans="2:2" x14ac:dyDescent="0.25">
      <c r="B20" s="37"/>
    </row>
    <row r="21" spans="2:2" x14ac:dyDescent="0.25">
      <c r="B21" s="37"/>
    </row>
    <row r="22" spans="2:2" x14ac:dyDescent="0.25">
      <c r="B22" s="37"/>
    </row>
    <row r="23" spans="2:2" x14ac:dyDescent="0.25">
      <c r="B23" s="37"/>
    </row>
    <row r="24" spans="2:2" x14ac:dyDescent="0.25">
      <c r="B24" s="37"/>
    </row>
    <row r="25" spans="2:2" x14ac:dyDescent="0.25">
      <c r="B25" s="37"/>
    </row>
  </sheetData>
  <sheetProtection algorithmName="SHA-512" hashValue="h485qPXjdempwQri8xTZ3YG1F/LF69vac0et8BDSHOEhaJ3MYaCa3sZ/oKkMJh5HxPxV7iIAe56O2QO5lCcIlg==" saltValue="fyOdOQ4S52rGbxtazMKunw==" spinCount="100000" sheet="1" objects="1" scenarios="1"/>
  <mergeCells count="4">
    <mergeCell ref="B11:C11"/>
    <mergeCell ref="B4:C4"/>
    <mergeCell ref="B5:B7"/>
    <mergeCell ref="B8:B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16" sqref="B16:B17"/>
    </sheetView>
  </sheetViews>
  <sheetFormatPr baseColWidth="10" defaultColWidth="10.85546875" defaultRowHeight="15" x14ac:dyDescent="0.25"/>
  <cols>
    <col min="1" max="1" width="10.85546875" style="16"/>
    <col min="2" max="2" width="13.7109375" style="16" customWidth="1"/>
    <col min="3" max="3" width="10.85546875" style="16"/>
    <col min="4" max="4" width="17.7109375" style="16" customWidth="1"/>
    <col min="5" max="5" width="10.85546875" style="16"/>
    <col min="6" max="6" width="12.7109375" style="16" customWidth="1"/>
    <col min="7" max="7" width="13.140625" style="16" customWidth="1"/>
    <col min="8" max="8" width="11.5703125" style="16" bestFit="1" customWidth="1"/>
    <col min="9" max="16384" width="10.85546875" style="16"/>
  </cols>
  <sheetData>
    <row r="2" spans="2:8" x14ac:dyDescent="0.25">
      <c r="B2" s="35" t="s">
        <v>87</v>
      </c>
    </row>
    <row r="4" spans="2:8" ht="47.25" x14ac:dyDescent="0.25">
      <c r="B4" s="75" t="s">
        <v>59</v>
      </c>
      <c r="C4" s="76" t="s">
        <v>51</v>
      </c>
      <c r="D4" s="2" t="s">
        <v>127</v>
      </c>
      <c r="E4" s="27" t="s">
        <v>91</v>
      </c>
      <c r="F4" s="25" t="s">
        <v>92</v>
      </c>
      <c r="G4" s="25" t="s">
        <v>93</v>
      </c>
    </row>
    <row r="5" spans="2:8" ht="15" customHeight="1" x14ac:dyDescent="0.25">
      <c r="B5" s="77" t="s">
        <v>124</v>
      </c>
      <c r="C5" s="40" t="s">
        <v>2</v>
      </c>
      <c r="D5" s="41">
        <v>2432</v>
      </c>
      <c r="E5" s="24">
        <v>21.740131578947373</v>
      </c>
      <c r="F5" s="24">
        <v>21.618122511873082</v>
      </c>
      <c r="G5" s="24">
        <v>21.862140646021665</v>
      </c>
      <c r="H5" s="43"/>
    </row>
    <row r="6" spans="2:8" x14ac:dyDescent="0.25">
      <c r="B6" s="78"/>
      <c r="C6" s="40" t="s">
        <v>3</v>
      </c>
      <c r="D6" s="41">
        <v>2986</v>
      </c>
      <c r="E6" s="24">
        <v>21.563295378432667</v>
      </c>
      <c r="F6" s="24">
        <v>21.455875720009598</v>
      </c>
      <c r="G6" s="24">
        <v>21.670715036855736</v>
      </c>
      <c r="H6" s="43"/>
    </row>
    <row r="7" spans="2:8" x14ac:dyDescent="0.25">
      <c r="B7" s="79"/>
      <c r="C7" s="40" t="s">
        <v>4</v>
      </c>
      <c r="D7" s="41">
        <v>2716</v>
      </c>
      <c r="E7" s="24">
        <v>21.457290132547829</v>
      </c>
      <c r="F7" s="24">
        <v>21.347166753372179</v>
      </c>
      <c r="G7" s="24">
        <v>21.56741351172348</v>
      </c>
      <c r="H7" s="43"/>
    </row>
    <row r="8" spans="2:8" ht="15" customHeight="1" x14ac:dyDescent="0.25">
      <c r="B8" s="77" t="s">
        <v>125</v>
      </c>
      <c r="C8" s="40" t="s">
        <v>2</v>
      </c>
      <c r="D8" s="41">
        <v>6851</v>
      </c>
      <c r="E8" s="24">
        <v>18.419646766895362</v>
      </c>
      <c r="F8" s="24">
        <v>18.313449841411092</v>
      </c>
      <c r="G8" s="24">
        <v>18.525843692379631</v>
      </c>
      <c r="H8" s="43"/>
    </row>
    <row r="9" spans="2:8" x14ac:dyDescent="0.25">
      <c r="B9" s="78"/>
      <c r="C9" s="40" t="s">
        <v>3</v>
      </c>
      <c r="D9" s="41">
        <v>7655</v>
      </c>
      <c r="E9" s="24">
        <v>18.830045721750487</v>
      </c>
      <c r="F9" s="24">
        <v>18.739221112271547</v>
      </c>
      <c r="G9" s="24">
        <v>18.920870331229427</v>
      </c>
      <c r="H9" s="43"/>
    </row>
    <row r="10" spans="2:8" x14ac:dyDescent="0.25">
      <c r="B10" s="79"/>
      <c r="C10" s="40" t="s">
        <v>4</v>
      </c>
      <c r="D10" s="41">
        <v>11085</v>
      </c>
      <c r="E10" s="24">
        <v>18.771402796572069</v>
      </c>
      <c r="F10" s="24">
        <v>18.700897273229081</v>
      </c>
      <c r="G10" s="24">
        <v>18.841908319915056</v>
      </c>
      <c r="H10" s="43"/>
    </row>
    <row r="11" spans="2:8" x14ac:dyDescent="0.25">
      <c r="B11" s="73" t="s">
        <v>1</v>
      </c>
      <c r="C11" s="74"/>
      <c r="D11" s="41">
        <f>SUM(D5:D10)</f>
        <v>33725</v>
      </c>
      <c r="E11" s="31">
        <v>19.390837657524038</v>
      </c>
      <c r="F11" s="31">
        <v>19.347823697877843</v>
      </c>
      <c r="G11" s="31">
        <v>19.433851617170234</v>
      </c>
      <c r="H11" s="43"/>
    </row>
    <row r="12" spans="2:8" x14ac:dyDescent="0.25">
      <c r="B12" s="37" t="s">
        <v>138</v>
      </c>
    </row>
    <row r="13" spans="2:8" x14ac:dyDescent="0.25">
      <c r="B13" s="37" t="s">
        <v>139</v>
      </c>
    </row>
    <row r="14" spans="2:8" x14ac:dyDescent="0.25">
      <c r="B14" s="37" t="s">
        <v>140</v>
      </c>
    </row>
    <row r="15" spans="2:8" x14ac:dyDescent="0.25">
      <c r="B15" s="37" t="s">
        <v>141</v>
      </c>
    </row>
    <row r="16" spans="2:8" x14ac:dyDescent="0.25">
      <c r="B16" s="37" t="s">
        <v>150</v>
      </c>
    </row>
    <row r="17" spans="2:2" x14ac:dyDescent="0.25">
      <c r="B17" s="37" t="s">
        <v>151</v>
      </c>
    </row>
    <row r="18" spans="2:2" x14ac:dyDescent="0.25">
      <c r="B18" s="37" t="s">
        <v>81</v>
      </c>
    </row>
  </sheetData>
  <sheetProtection algorithmName="SHA-512" hashValue="FFQOzcOR/ZPzkPu6WhcgCUae06GCOugqhuedQrg2hfI9fRMIAcWtWtC8lpiUaLsazMGPux8bn6ADN+R0cy8s3A==" saltValue="zHIPG6mIJLwdntwh1RXuAQ==" spinCount="100000" sheet="1" objects="1" scenarios="1"/>
  <mergeCells count="4">
    <mergeCell ref="B4:C4"/>
    <mergeCell ref="B5:B7"/>
    <mergeCell ref="B8:B10"/>
    <mergeCell ref="B11:C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showGridLines="0" tabSelected="1" workbookViewId="0">
      <selection activeCell="B16" sqref="B16:B17"/>
    </sheetView>
  </sheetViews>
  <sheetFormatPr baseColWidth="10" defaultColWidth="10.85546875" defaultRowHeight="15" x14ac:dyDescent="0.25"/>
  <cols>
    <col min="1" max="1" width="10.85546875" style="16"/>
    <col min="2" max="2" width="13.7109375" style="16" customWidth="1"/>
    <col min="3" max="3" width="10.85546875" style="16"/>
    <col min="4" max="4" width="20.28515625" style="16" customWidth="1"/>
    <col min="5" max="5" width="10.85546875" style="16"/>
    <col min="6" max="6" width="12.7109375" style="16" customWidth="1"/>
    <col min="7" max="7" width="13.140625" style="16" customWidth="1"/>
    <col min="8" max="16384" width="10.85546875" style="16"/>
  </cols>
  <sheetData>
    <row r="2" spans="2:18" x14ac:dyDescent="0.25">
      <c r="B2" s="35" t="s">
        <v>88</v>
      </c>
    </row>
    <row r="4" spans="2:18" ht="32.25" x14ac:dyDescent="0.25">
      <c r="B4" s="75" t="s">
        <v>59</v>
      </c>
      <c r="C4" s="76" t="s">
        <v>51</v>
      </c>
      <c r="D4" s="2" t="s">
        <v>127</v>
      </c>
      <c r="E4" s="27" t="s">
        <v>91</v>
      </c>
      <c r="F4" s="25" t="s">
        <v>92</v>
      </c>
      <c r="G4" s="25" t="s">
        <v>93</v>
      </c>
    </row>
    <row r="5" spans="2:18" x14ac:dyDescent="0.25">
      <c r="B5" s="77" t="s">
        <v>124</v>
      </c>
      <c r="C5" s="40" t="s">
        <v>2</v>
      </c>
      <c r="D5" s="41">
        <v>2421</v>
      </c>
      <c r="E5" s="24">
        <v>6.6579925650557534</v>
      </c>
      <c r="F5" s="24">
        <v>6.5031061553988865</v>
      </c>
      <c r="G5" s="24">
        <v>6.8128789747126204</v>
      </c>
    </row>
    <row r="6" spans="2:18" x14ac:dyDescent="0.25">
      <c r="B6" s="78"/>
      <c r="C6" s="40" t="s">
        <v>3</v>
      </c>
      <c r="D6" s="41">
        <v>2976</v>
      </c>
      <c r="E6" s="24">
        <v>6.7933467741935445</v>
      </c>
      <c r="F6" s="24">
        <v>6.6593866918930846</v>
      </c>
      <c r="G6" s="24">
        <v>6.9273068564940044</v>
      </c>
    </row>
    <row r="7" spans="2:18" x14ac:dyDescent="0.25">
      <c r="B7" s="79"/>
      <c r="C7" s="40" t="s">
        <v>4</v>
      </c>
      <c r="D7" s="41">
        <v>2709</v>
      </c>
      <c r="E7" s="24">
        <v>6.7201919527500937</v>
      </c>
      <c r="F7" s="24">
        <v>6.5845974542733856</v>
      </c>
      <c r="G7" s="24">
        <v>6.8557864512268019</v>
      </c>
    </row>
    <row r="8" spans="2:18" ht="15.75" customHeight="1" x14ac:dyDescent="0.25">
      <c r="B8" s="77" t="s">
        <v>125</v>
      </c>
      <c r="C8" s="40" t="s">
        <v>2</v>
      </c>
      <c r="D8" s="41">
        <v>6991</v>
      </c>
      <c r="E8" s="24">
        <v>4.6762980975539961</v>
      </c>
      <c r="F8" s="24">
        <v>4.5841836187439853</v>
      </c>
      <c r="G8" s="24">
        <v>4.7684125763640068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x14ac:dyDescent="0.25">
      <c r="B9" s="78"/>
      <c r="C9" s="40" t="s">
        <v>3</v>
      </c>
      <c r="D9" s="41">
        <v>7789</v>
      </c>
      <c r="E9" s="24">
        <v>5.277827705738849</v>
      </c>
      <c r="F9" s="24">
        <v>5.1901878162823971</v>
      </c>
      <c r="G9" s="24">
        <v>5.3654675951953008</v>
      </c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79"/>
      <c r="C10" s="40" t="s">
        <v>4</v>
      </c>
      <c r="D10" s="41">
        <v>11461</v>
      </c>
      <c r="E10" s="24">
        <v>5.1364627868423343</v>
      </c>
      <c r="F10" s="24">
        <v>5.0670470299070152</v>
      </c>
      <c r="G10" s="24">
        <v>5.2058785437776534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73" t="s">
        <v>1</v>
      </c>
      <c r="C11" s="74"/>
      <c r="D11" s="41">
        <f>SUM(D5:D10)</f>
        <v>34347</v>
      </c>
      <c r="E11" s="31">
        <v>5.4505779252918662</v>
      </c>
      <c r="F11" s="31">
        <v>5.4091972624473224</v>
      </c>
      <c r="G11" s="31">
        <v>5.4919585881364101</v>
      </c>
    </row>
    <row r="12" spans="2:18" x14ac:dyDescent="0.25">
      <c r="B12" s="37" t="s">
        <v>142</v>
      </c>
    </row>
    <row r="13" spans="2:18" x14ac:dyDescent="0.25">
      <c r="B13" s="37" t="s">
        <v>143</v>
      </c>
    </row>
    <row r="14" spans="2:18" x14ac:dyDescent="0.25">
      <c r="B14" s="37" t="s">
        <v>144</v>
      </c>
    </row>
    <row r="15" spans="2:18" x14ac:dyDescent="0.25">
      <c r="B15" s="37" t="s">
        <v>145</v>
      </c>
    </row>
    <row r="16" spans="2:18" x14ac:dyDescent="0.25">
      <c r="B16" s="37" t="s">
        <v>150</v>
      </c>
    </row>
    <row r="17" spans="2:2" x14ac:dyDescent="0.25">
      <c r="B17" s="37" t="s">
        <v>151</v>
      </c>
    </row>
    <row r="18" spans="2:2" x14ac:dyDescent="0.25">
      <c r="B18" s="37" t="s">
        <v>81</v>
      </c>
    </row>
  </sheetData>
  <sheetProtection algorithmName="SHA-512" hashValue="kPDI671Tv4y37k+/xe02pyV+zhM5Wu8W6a8BxPAjlmsKEJNWkLZjsJ0/AyA4XLdyvIKlil0PqNlld5aQzbTcbQ==" saltValue="7vRx7jc2eSPJ/rOjAix5Kg==" spinCount="100000" sheet="1" objects="1" scenarios="1"/>
  <mergeCells count="4">
    <mergeCell ref="B11:C11"/>
    <mergeCell ref="B4:C4"/>
    <mergeCell ref="B5:B7"/>
    <mergeCell ref="B8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zoomScale="110" zoomScaleNormal="110" zoomScalePageLayoutView="70" workbookViewId="0">
      <selection activeCell="K12" sqref="K12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5.140625" customWidth="1"/>
    <col min="6" max="6" width="25.28515625" customWidth="1"/>
    <col min="7" max="7" width="19.42578125" customWidth="1"/>
    <col min="8" max="8" width="16.28515625" customWidth="1"/>
    <col min="9" max="9" width="17.85546875" customWidth="1"/>
    <col min="10" max="10" width="18.42578125" customWidth="1"/>
    <col min="11" max="11" width="14.42578125" customWidth="1"/>
  </cols>
  <sheetData>
    <row r="2" spans="2:10" x14ac:dyDescent="0.25">
      <c r="B2" s="35" t="s">
        <v>68</v>
      </c>
    </row>
    <row r="4" spans="2:10" ht="74.25" customHeight="1" x14ac:dyDescent="0.25">
      <c r="B4" s="2" t="s">
        <v>158</v>
      </c>
      <c r="C4" s="2" t="s">
        <v>62</v>
      </c>
      <c r="D4" s="2" t="s">
        <v>63</v>
      </c>
      <c r="E4" s="2" t="s">
        <v>64</v>
      </c>
      <c r="F4" s="2" t="s">
        <v>65</v>
      </c>
      <c r="G4" s="2" t="s">
        <v>66</v>
      </c>
      <c r="H4" s="2" t="s">
        <v>18</v>
      </c>
      <c r="I4" s="2" t="s">
        <v>50</v>
      </c>
      <c r="J4" s="2" t="s">
        <v>19</v>
      </c>
    </row>
    <row r="5" spans="2:10" x14ac:dyDescent="0.25">
      <c r="B5" s="4" t="s">
        <v>20</v>
      </c>
      <c r="C5" s="5">
        <v>3351</v>
      </c>
      <c r="D5" s="5">
        <v>3214</v>
      </c>
      <c r="E5" s="5">
        <v>303</v>
      </c>
      <c r="F5" s="5">
        <v>276</v>
      </c>
      <c r="G5" s="5">
        <v>141</v>
      </c>
      <c r="H5" s="26">
        <f>+E5/D5</f>
        <v>9.4275046670815182E-2</v>
      </c>
      <c r="I5" s="26">
        <f>+F5/E5</f>
        <v>0.91089108910891092</v>
      </c>
      <c r="J5" s="26">
        <f>+G5/E5</f>
        <v>0.46534653465346537</v>
      </c>
    </row>
    <row r="6" spans="2:10" x14ac:dyDescent="0.25">
      <c r="B6" s="4" t="s">
        <v>21</v>
      </c>
      <c r="C6" s="5">
        <v>11053</v>
      </c>
      <c r="D6" s="5">
        <v>10505</v>
      </c>
      <c r="E6" s="5">
        <v>985</v>
      </c>
      <c r="F6" s="5">
        <v>850</v>
      </c>
      <c r="G6" s="5">
        <v>295</v>
      </c>
      <c r="H6" s="26">
        <f t="shared" ref="H6:H31" si="0">+E6/D6</f>
        <v>9.3764873869585916E-2</v>
      </c>
      <c r="I6" s="26">
        <f t="shared" ref="I6:I9" si="1">+F6/E6</f>
        <v>0.86294416243654826</v>
      </c>
      <c r="J6" s="26">
        <f t="shared" ref="J6:J9" si="2">+G6/E6</f>
        <v>0.29949238578680204</v>
      </c>
    </row>
    <row r="7" spans="2:10" x14ac:dyDescent="0.25">
      <c r="B7" s="4" t="s">
        <v>22</v>
      </c>
      <c r="C7" s="5">
        <v>4752</v>
      </c>
      <c r="D7" s="5">
        <v>4533</v>
      </c>
      <c r="E7" s="5">
        <v>342</v>
      </c>
      <c r="F7" s="5">
        <v>322</v>
      </c>
      <c r="G7" s="5">
        <v>195</v>
      </c>
      <c r="H7" s="26">
        <f t="shared" si="0"/>
        <v>7.5446724023825282E-2</v>
      </c>
      <c r="I7" s="26">
        <f t="shared" si="1"/>
        <v>0.94152046783625731</v>
      </c>
      <c r="J7" s="26">
        <f t="shared" si="2"/>
        <v>0.57017543859649122</v>
      </c>
    </row>
    <row r="8" spans="2:10" x14ac:dyDescent="0.25">
      <c r="B8" s="4" t="s">
        <v>23</v>
      </c>
      <c r="C8" s="5">
        <v>9613</v>
      </c>
      <c r="D8" s="5">
        <v>8751</v>
      </c>
      <c r="E8" s="5">
        <v>2118</v>
      </c>
      <c r="F8" s="5">
        <v>1824</v>
      </c>
      <c r="G8" s="5">
        <v>345</v>
      </c>
      <c r="H8" s="26">
        <f t="shared" si="0"/>
        <v>0.24202948234487487</v>
      </c>
      <c r="I8" s="26">
        <f t="shared" si="1"/>
        <v>0.86118980169971671</v>
      </c>
      <c r="J8" s="26">
        <f t="shared" si="2"/>
        <v>0.16288951841359772</v>
      </c>
    </row>
    <row r="9" spans="2:10" x14ac:dyDescent="0.25">
      <c r="B9" s="4" t="s">
        <v>24</v>
      </c>
      <c r="C9" s="5">
        <v>7694</v>
      </c>
      <c r="D9" s="5">
        <v>7299</v>
      </c>
      <c r="E9" s="5">
        <v>490</v>
      </c>
      <c r="F9" s="5">
        <v>478</v>
      </c>
      <c r="G9" s="5">
        <v>231</v>
      </c>
      <c r="H9" s="26">
        <f t="shared" si="0"/>
        <v>6.7132483901904377E-2</v>
      </c>
      <c r="I9" s="26">
        <f t="shared" si="1"/>
        <v>0.97551020408163269</v>
      </c>
      <c r="J9" s="26">
        <f t="shared" si="2"/>
        <v>0.47142857142857142</v>
      </c>
    </row>
    <row r="10" spans="2:10" x14ac:dyDescent="0.25">
      <c r="B10" s="4" t="s">
        <v>25</v>
      </c>
      <c r="C10" s="5">
        <v>13445</v>
      </c>
      <c r="D10" s="5">
        <v>12887</v>
      </c>
      <c r="E10" s="5">
        <v>1130</v>
      </c>
      <c r="F10" s="5">
        <v>1058</v>
      </c>
      <c r="G10" s="5">
        <v>452</v>
      </c>
      <c r="H10" s="26">
        <f t="shared" si="0"/>
        <v>8.7685264219756337E-2</v>
      </c>
      <c r="I10" s="26">
        <f t="shared" ref="I10:I31" si="3">+F10/E10</f>
        <v>0.93628318584070791</v>
      </c>
      <c r="J10" s="26">
        <f t="shared" ref="J10:J31" si="4">+G10/E10</f>
        <v>0.4</v>
      </c>
    </row>
    <row r="11" spans="2:10" x14ac:dyDescent="0.25">
      <c r="B11" s="4" t="s">
        <v>26</v>
      </c>
      <c r="C11" s="5">
        <v>2604</v>
      </c>
      <c r="D11" s="5">
        <v>2411</v>
      </c>
      <c r="E11" s="5">
        <v>527</v>
      </c>
      <c r="F11" s="5">
        <v>492</v>
      </c>
      <c r="G11" s="5">
        <v>182</v>
      </c>
      <c r="H11" s="26">
        <f t="shared" si="0"/>
        <v>0.21858150145167979</v>
      </c>
      <c r="I11" s="26">
        <f t="shared" si="3"/>
        <v>0.93358633776091082</v>
      </c>
      <c r="J11" s="26">
        <f t="shared" si="4"/>
        <v>0.34535104364326374</v>
      </c>
    </row>
    <row r="12" spans="2:10" x14ac:dyDescent="0.25">
      <c r="B12" s="4" t="s">
        <v>27</v>
      </c>
      <c r="C12" s="5">
        <v>12899</v>
      </c>
      <c r="D12" s="5">
        <v>12177</v>
      </c>
      <c r="E12" s="5">
        <v>1379</v>
      </c>
      <c r="F12" s="5">
        <v>1328</v>
      </c>
      <c r="G12" s="5">
        <v>604</v>
      </c>
      <c r="H12" s="26">
        <f t="shared" si="0"/>
        <v>0.11324628397799129</v>
      </c>
      <c r="I12" s="26">
        <f t="shared" si="3"/>
        <v>0.96301667875271935</v>
      </c>
      <c r="J12" s="26">
        <f t="shared" si="4"/>
        <v>0.43799854967367657</v>
      </c>
    </row>
    <row r="13" spans="2:10" x14ac:dyDescent="0.25">
      <c r="B13" s="4" t="s">
        <v>28</v>
      </c>
      <c r="C13" s="5">
        <v>5477</v>
      </c>
      <c r="D13" s="5">
        <v>5228</v>
      </c>
      <c r="E13" s="5">
        <v>357</v>
      </c>
      <c r="F13" s="5">
        <v>348</v>
      </c>
      <c r="G13" s="5">
        <v>200</v>
      </c>
      <c r="H13" s="26">
        <f t="shared" si="0"/>
        <v>6.8286151491966332E-2</v>
      </c>
      <c r="I13" s="26">
        <f t="shared" si="3"/>
        <v>0.97478991596638653</v>
      </c>
      <c r="J13" s="26">
        <f t="shared" si="4"/>
        <v>0.56022408963585435</v>
      </c>
    </row>
    <row r="14" spans="2:10" x14ac:dyDescent="0.25">
      <c r="B14" s="4" t="s">
        <v>29</v>
      </c>
      <c r="C14" s="5">
        <v>7906</v>
      </c>
      <c r="D14" s="5">
        <v>7597</v>
      </c>
      <c r="E14" s="5">
        <v>554</v>
      </c>
      <c r="F14" s="5">
        <v>534</v>
      </c>
      <c r="G14" s="5">
        <v>277</v>
      </c>
      <c r="H14" s="26">
        <f t="shared" si="0"/>
        <v>7.2923522443069627E-2</v>
      </c>
      <c r="I14" s="26">
        <f t="shared" si="3"/>
        <v>0.96389891696750907</v>
      </c>
      <c r="J14" s="26">
        <f t="shared" si="4"/>
        <v>0.5</v>
      </c>
    </row>
    <row r="15" spans="2:10" x14ac:dyDescent="0.25">
      <c r="B15" s="4" t="s">
        <v>30</v>
      </c>
      <c r="C15" s="5">
        <v>8762</v>
      </c>
      <c r="D15" s="5">
        <v>7922</v>
      </c>
      <c r="E15" s="5">
        <v>843</v>
      </c>
      <c r="F15" s="5">
        <v>823</v>
      </c>
      <c r="G15" s="5">
        <v>312</v>
      </c>
      <c r="H15" s="26">
        <f t="shared" si="0"/>
        <v>0.10641252209038121</v>
      </c>
      <c r="I15" s="26">
        <f t="shared" si="3"/>
        <v>0.97627520759193354</v>
      </c>
      <c r="J15" s="26">
        <f t="shared" si="4"/>
        <v>0.37010676156583627</v>
      </c>
    </row>
    <row r="16" spans="2:10" x14ac:dyDescent="0.25">
      <c r="B16" s="4" t="s">
        <v>31</v>
      </c>
      <c r="C16" s="5">
        <v>10053</v>
      </c>
      <c r="D16" s="5">
        <v>9476</v>
      </c>
      <c r="E16" s="5">
        <v>1648</v>
      </c>
      <c r="F16" s="5">
        <v>1516</v>
      </c>
      <c r="G16" s="5">
        <v>451</v>
      </c>
      <c r="H16" s="26">
        <f t="shared" si="0"/>
        <v>0.17391304347826086</v>
      </c>
      <c r="I16" s="26">
        <f t="shared" si="3"/>
        <v>0.91990291262135926</v>
      </c>
      <c r="J16" s="26">
        <f t="shared" si="4"/>
        <v>0.27366504854368934</v>
      </c>
    </row>
    <row r="17" spans="2:10" x14ac:dyDescent="0.25">
      <c r="B17" s="4" t="s">
        <v>32</v>
      </c>
      <c r="C17" s="5">
        <v>13644</v>
      </c>
      <c r="D17" s="5">
        <v>12890</v>
      </c>
      <c r="E17" s="5">
        <v>2443</v>
      </c>
      <c r="F17" s="5">
        <v>2293</v>
      </c>
      <c r="G17" s="5">
        <v>607</v>
      </c>
      <c r="H17" s="26">
        <f t="shared" si="0"/>
        <v>0.1895267649340574</v>
      </c>
      <c r="I17" s="26">
        <f t="shared" si="3"/>
        <v>0.93860008186655752</v>
      </c>
      <c r="J17" s="26">
        <f t="shared" si="4"/>
        <v>0.24846500204666394</v>
      </c>
    </row>
    <row r="18" spans="2:10" x14ac:dyDescent="0.25">
      <c r="B18" s="4" t="s">
        <v>33</v>
      </c>
      <c r="C18" s="5">
        <v>7727</v>
      </c>
      <c r="D18" s="5">
        <v>7223</v>
      </c>
      <c r="E18" s="5">
        <v>1048</v>
      </c>
      <c r="F18" s="5">
        <v>1008</v>
      </c>
      <c r="G18" s="5">
        <v>318</v>
      </c>
      <c r="H18" s="26">
        <f t="shared" si="0"/>
        <v>0.14509206700816835</v>
      </c>
      <c r="I18" s="26">
        <f t="shared" si="3"/>
        <v>0.96183206106870234</v>
      </c>
      <c r="J18" s="26">
        <f t="shared" si="4"/>
        <v>0.30343511450381677</v>
      </c>
    </row>
    <row r="19" spans="2:10" x14ac:dyDescent="0.25">
      <c r="B19" s="4" t="s">
        <v>34</v>
      </c>
      <c r="C19" s="5">
        <v>26278</v>
      </c>
      <c r="D19" s="5">
        <v>23302</v>
      </c>
      <c r="E19" s="5">
        <v>5462</v>
      </c>
      <c r="F19" s="5">
        <v>5062</v>
      </c>
      <c r="G19" s="5">
        <v>1363</v>
      </c>
      <c r="H19" s="26">
        <f t="shared" si="0"/>
        <v>0.23440048064543817</v>
      </c>
      <c r="I19" s="26">
        <f t="shared" si="3"/>
        <v>0.92676675210545589</v>
      </c>
      <c r="J19" s="26">
        <f t="shared" si="4"/>
        <v>0.2495422922006591</v>
      </c>
    </row>
    <row r="20" spans="2:10" x14ac:dyDescent="0.25">
      <c r="B20" s="4" t="s">
        <v>35</v>
      </c>
      <c r="C20" s="5">
        <v>7197</v>
      </c>
      <c r="D20" s="5">
        <v>6784</v>
      </c>
      <c r="E20" s="5">
        <v>939</v>
      </c>
      <c r="F20" s="5">
        <v>887</v>
      </c>
      <c r="G20" s="5">
        <v>331</v>
      </c>
      <c r="H20" s="26">
        <f t="shared" si="0"/>
        <v>0.13841391509433962</v>
      </c>
      <c r="I20" s="26">
        <f t="shared" si="3"/>
        <v>0.9446219382321619</v>
      </c>
      <c r="J20" s="26">
        <f t="shared" si="4"/>
        <v>0.35250266240681577</v>
      </c>
    </row>
    <row r="21" spans="2:10" x14ac:dyDescent="0.25">
      <c r="B21" s="4" t="s">
        <v>36</v>
      </c>
      <c r="C21" s="5">
        <v>6760</v>
      </c>
      <c r="D21" s="5">
        <v>6580</v>
      </c>
      <c r="E21" s="5">
        <v>265</v>
      </c>
      <c r="F21" s="5">
        <v>213</v>
      </c>
      <c r="G21" s="5">
        <v>107</v>
      </c>
      <c r="H21" s="26">
        <f t="shared" si="0"/>
        <v>4.0273556231003038E-2</v>
      </c>
      <c r="I21" s="26">
        <f t="shared" si="3"/>
        <v>0.80377358490566042</v>
      </c>
      <c r="J21" s="26">
        <f t="shared" si="4"/>
        <v>0.4037735849056604</v>
      </c>
    </row>
    <row r="22" spans="2:10" x14ac:dyDescent="0.25">
      <c r="B22" s="4" t="s">
        <v>37</v>
      </c>
      <c r="C22" s="5">
        <v>1099</v>
      </c>
      <c r="D22" s="5">
        <v>1030</v>
      </c>
      <c r="E22" s="5">
        <v>69</v>
      </c>
      <c r="F22" s="5">
        <v>62</v>
      </c>
      <c r="G22" s="5">
        <v>47</v>
      </c>
      <c r="H22" s="26">
        <f t="shared" si="0"/>
        <v>6.6990291262135918E-2</v>
      </c>
      <c r="I22" s="26">
        <f t="shared" si="3"/>
        <v>0.89855072463768115</v>
      </c>
      <c r="J22" s="26">
        <f t="shared" si="4"/>
        <v>0.6811594202898551</v>
      </c>
    </row>
    <row r="23" spans="2:10" x14ac:dyDescent="0.25">
      <c r="B23" s="4" t="s">
        <v>38</v>
      </c>
      <c r="C23" s="5">
        <v>1827</v>
      </c>
      <c r="D23" s="5">
        <v>1707</v>
      </c>
      <c r="E23" s="5">
        <v>273</v>
      </c>
      <c r="F23" s="5">
        <v>255</v>
      </c>
      <c r="G23" s="5">
        <v>61</v>
      </c>
      <c r="H23" s="26">
        <f t="shared" si="0"/>
        <v>0.15992970123022848</v>
      </c>
      <c r="I23" s="26">
        <f t="shared" si="3"/>
        <v>0.93406593406593408</v>
      </c>
      <c r="J23" s="26">
        <f t="shared" si="4"/>
        <v>0.22344322344322345</v>
      </c>
    </row>
    <row r="24" spans="2:10" x14ac:dyDescent="0.25">
      <c r="B24" s="4" t="s">
        <v>39</v>
      </c>
      <c r="C24" s="5">
        <v>2849</v>
      </c>
      <c r="D24" s="5">
        <v>2722</v>
      </c>
      <c r="E24" s="5">
        <v>184</v>
      </c>
      <c r="F24" s="5">
        <v>180</v>
      </c>
      <c r="G24" s="5">
        <v>100</v>
      </c>
      <c r="H24" s="26">
        <f t="shared" si="0"/>
        <v>6.7597354886113153E-2</v>
      </c>
      <c r="I24" s="26">
        <f t="shared" si="3"/>
        <v>0.97826086956521741</v>
      </c>
      <c r="J24" s="26">
        <f t="shared" si="4"/>
        <v>0.54347826086956519</v>
      </c>
    </row>
    <row r="25" spans="2:10" x14ac:dyDescent="0.25">
      <c r="B25" s="4" t="s">
        <v>40</v>
      </c>
      <c r="C25" s="5">
        <v>9551</v>
      </c>
      <c r="D25" s="5">
        <v>9135</v>
      </c>
      <c r="E25" s="5">
        <v>1186</v>
      </c>
      <c r="F25" s="5">
        <v>1144</v>
      </c>
      <c r="G25" s="5">
        <v>587</v>
      </c>
      <c r="H25" s="26">
        <f t="shared" si="0"/>
        <v>0.1298303229337712</v>
      </c>
      <c r="I25" s="26">
        <f t="shared" si="3"/>
        <v>0.96458684654300164</v>
      </c>
      <c r="J25" s="26">
        <f t="shared" si="4"/>
        <v>0.49494097807757165</v>
      </c>
    </row>
    <row r="26" spans="2:10" x14ac:dyDescent="0.25">
      <c r="B26" s="4" t="s">
        <v>41</v>
      </c>
      <c r="C26" s="5">
        <v>16567</v>
      </c>
      <c r="D26" s="5">
        <v>15829</v>
      </c>
      <c r="E26" s="5">
        <v>1141</v>
      </c>
      <c r="F26" s="5">
        <v>1088</v>
      </c>
      <c r="G26" s="5">
        <v>436</v>
      </c>
      <c r="H26" s="26">
        <f t="shared" si="0"/>
        <v>7.2082885842441088E-2</v>
      </c>
      <c r="I26" s="26">
        <f t="shared" si="3"/>
        <v>0.95354951796669585</v>
      </c>
      <c r="J26" s="26">
        <f t="shared" si="4"/>
        <v>0.38212094653812445</v>
      </c>
    </row>
    <row r="27" spans="2:10" x14ac:dyDescent="0.25">
      <c r="B27" s="4" t="s">
        <v>42</v>
      </c>
      <c r="C27" s="5">
        <v>4908</v>
      </c>
      <c r="D27" s="5">
        <v>4751</v>
      </c>
      <c r="E27" s="5">
        <v>405</v>
      </c>
      <c r="F27" s="5">
        <v>393</v>
      </c>
      <c r="G27" s="5">
        <v>228</v>
      </c>
      <c r="H27" s="26">
        <f t="shared" si="0"/>
        <v>8.5245211534413806E-2</v>
      </c>
      <c r="I27" s="26">
        <f t="shared" si="3"/>
        <v>0.97037037037037033</v>
      </c>
      <c r="J27" s="26">
        <f t="shared" si="4"/>
        <v>0.562962962962963</v>
      </c>
    </row>
    <row r="28" spans="2:10" x14ac:dyDescent="0.25">
      <c r="B28" s="4" t="s">
        <v>43</v>
      </c>
      <c r="C28" s="5">
        <v>3135</v>
      </c>
      <c r="D28" s="5">
        <v>2864</v>
      </c>
      <c r="E28" s="5">
        <v>761</v>
      </c>
      <c r="F28" s="5">
        <v>601</v>
      </c>
      <c r="G28" s="5">
        <v>121</v>
      </c>
      <c r="H28" s="26">
        <f t="shared" si="0"/>
        <v>0.26571229050279327</v>
      </c>
      <c r="I28" s="26">
        <f t="shared" si="3"/>
        <v>0.78975032851511173</v>
      </c>
      <c r="J28" s="26">
        <f t="shared" si="4"/>
        <v>0.15900131406044679</v>
      </c>
    </row>
    <row r="29" spans="2:10" x14ac:dyDescent="0.25">
      <c r="B29" s="4" t="s">
        <v>44</v>
      </c>
      <c r="C29" s="5">
        <v>1849</v>
      </c>
      <c r="D29" s="5">
        <v>1776</v>
      </c>
      <c r="E29" s="5">
        <v>101</v>
      </c>
      <c r="F29" s="5">
        <v>97</v>
      </c>
      <c r="G29" s="5">
        <v>55</v>
      </c>
      <c r="H29" s="26">
        <f t="shared" si="0"/>
        <v>5.6869369369369371E-2</v>
      </c>
      <c r="I29" s="26">
        <f t="shared" si="3"/>
        <v>0.96039603960396036</v>
      </c>
      <c r="J29" s="26">
        <f t="shared" si="4"/>
        <v>0.54455445544554459</v>
      </c>
    </row>
    <row r="30" spans="2:10" x14ac:dyDescent="0.25">
      <c r="B30" s="4" t="s">
        <v>45</v>
      </c>
      <c r="C30" s="5">
        <v>4021</v>
      </c>
      <c r="D30" s="5">
        <v>3804</v>
      </c>
      <c r="E30" s="5">
        <v>156</v>
      </c>
      <c r="F30" s="5">
        <v>153</v>
      </c>
      <c r="G30" s="5">
        <v>91</v>
      </c>
      <c r="H30" s="26">
        <f t="shared" si="0"/>
        <v>4.1009463722397478E-2</v>
      </c>
      <c r="I30" s="26">
        <f t="shared" si="3"/>
        <v>0.98076923076923073</v>
      </c>
      <c r="J30" s="26">
        <f t="shared" si="4"/>
        <v>0.58333333333333337</v>
      </c>
    </row>
    <row r="31" spans="2:10" x14ac:dyDescent="0.25">
      <c r="B31" s="4" t="s">
        <v>1</v>
      </c>
      <c r="C31" s="5">
        <v>205021</v>
      </c>
      <c r="D31" s="5">
        <v>192397</v>
      </c>
      <c r="E31" s="5">
        <v>25109</v>
      </c>
      <c r="F31" s="5">
        <v>23285</v>
      </c>
      <c r="G31" s="5">
        <v>8137</v>
      </c>
      <c r="H31" s="26">
        <f t="shared" si="0"/>
        <v>0.13050619292400609</v>
      </c>
      <c r="I31" s="26">
        <f t="shared" si="3"/>
        <v>0.92735672468039343</v>
      </c>
      <c r="J31" s="26">
        <f t="shared" si="4"/>
        <v>0.32406706758532799</v>
      </c>
    </row>
    <row r="32" spans="2:10" x14ac:dyDescent="0.25">
      <c r="B32" s="37" t="s">
        <v>76</v>
      </c>
    </row>
    <row r="33" spans="2:2" x14ac:dyDescent="0.25">
      <c r="B33" s="37" t="s">
        <v>77</v>
      </c>
    </row>
    <row r="34" spans="2:2" x14ac:dyDescent="0.25">
      <c r="B34" s="37" t="s">
        <v>78</v>
      </c>
    </row>
    <row r="35" spans="2:2" x14ac:dyDescent="0.25">
      <c r="B35" s="37" t="s">
        <v>79</v>
      </c>
    </row>
    <row r="36" spans="2:2" x14ac:dyDescent="0.25">
      <c r="B36" s="37" t="s">
        <v>80</v>
      </c>
    </row>
    <row r="37" spans="2:2" x14ac:dyDescent="0.25">
      <c r="B37" s="44" t="s">
        <v>155</v>
      </c>
    </row>
    <row r="38" spans="2:2" x14ac:dyDescent="0.25">
      <c r="B38" s="37" t="s">
        <v>81</v>
      </c>
    </row>
  </sheetData>
  <sheetProtection algorithmName="SHA-512" hashValue="PZ60YHo8ZFLEpIRq3ksE8yTL+nzwqkk4OOb3FCl6KhUBWYVBaewxDWkR6WIMlBLYuDIuWpSQ8JVN39EJnvtdxQ==" saltValue="OQRST8rQpwzN6tbt39W71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zoomScale="120" zoomScaleNormal="120" zoomScalePageLayoutView="70" workbookViewId="0">
      <selection activeCell="B2" sqref="B2:H10"/>
    </sheetView>
  </sheetViews>
  <sheetFormatPr baseColWidth="10" defaultColWidth="10.85546875" defaultRowHeight="15" x14ac:dyDescent="0.25"/>
  <cols>
    <col min="1" max="1" width="10.85546875" style="3"/>
    <col min="2" max="2" width="20.28515625" style="3" customWidth="1"/>
    <col min="3" max="3" width="12.7109375" style="3" customWidth="1"/>
    <col min="4" max="4" width="21" style="3" customWidth="1"/>
    <col min="5" max="5" width="14.140625" style="3" customWidth="1"/>
    <col min="6" max="6" width="20" style="3" customWidth="1"/>
    <col min="7" max="7" width="18.140625" style="3" customWidth="1"/>
    <col min="8" max="8" width="18.28515625" style="3" customWidth="1"/>
    <col min="9" max="16384" width="10.85546875" style="3"/>
  </cols>
  <sheetData>
    <row r="2" spans="2:8" x14ac:dyDescent="0.25">
      <c r="B2" s="35" t="s">
        <v>69</v>
      </c>
    </row>
    <row r="4" spans="2:8" ht="51.75" customHeight="1" x14ac:dyDescent="0.25">
      <c r="B4" s="2" t="s">
        <v>0</v>
      </c>
      <c r="C4" s="2" t="s">
        <v>152</v>
      </c>
      <c r="D4" s="2" t="s">
        <v>153</v>
      </c>
      <c r="E4" s="2" t="s">
        <v>154</v>
      </c>
      <c r="F4" s="2" t="s">
        <v>57</v>
      </c>
      <c r="G4" s="2" t="s">
        <v>49</v>
      </c>
      <c r="H4" s="2" t="s">
        <v>58</v>
      </c>
    </row>
    <row r="5" spans="2:8" x14ac:dyDescent="0.25">
      <c r="B5" s="4" t="s">
        <v>2</v>
      </c>
      <c r="C5" s="8">
        <v>8896</v>
      </c>
      <c r="D5" s="8">
        <v>3202</v>
      </c>
      <c r="E5" s="8">
        <v>2432</v>
      </c>
      <c r="F5" s="10">
        <f>D5/C5</f>
        <v>0.35993705035971224</v>
      </c>
      <c r="G5" s="10">
        <f>E5/C5</f>
        <v>0.2733812949640288</v>
      </c>
      <c r="H5" s="10">
        <f>E5/D5</f>
        <v>0.75952529668956903</v>
      </c>
    </row>
    <row r="6" spans="2:8" x14ac:dyDescent="0.25">
      <c r="B6" s="4" t="s">
        <v>3</v>
      </c>
      <c r="C6" s="8">
        <v>6516</v>
      </c>
      <c r="D6" s="8">
        <v>3815</v>
      </c>
      <c r="E6" s="8">
        <v>2987</v>
      </c>
      <c r="F6" s="10">
        <f t="shared" ref="F6:F8" si="0">D6/C6</f>
        <v>0.58548189073050949</v>
      </c>
      <c r="G6" s="10">
        <f>E6/C6</f>
        <v>0.45841006752608965</v>
      </c>
      <c r="H6" s="10">
        <f>E6/D6</f>
        <v>0.78296199213630402</v>
      </c>
    </row>
    <row r="7" spans="2:8" x14ac:dyDescent="0.25">
      <c r="B7" s="4" t="s">
        <v>4</v>
      </c>
      <c r="C7" s="8">
        <v>4219</v>
      </c>
      <c r="D7" s="8">
        <v>3424</v>
      </c>
      <c r="E7" s="8">
        <v>2718</v>
      </c>
      <c r="F7" s="10">
        <f t="shared" si="0"/>
        <v>0.81156672197203128</v>
      </c>
      <c r="G7" s="10">
        <f>E7/C7</f>
        <v>0.64422849016354589</v>
      </c>
      <c r="H7" s="10">
        <f>E7/D7</f>
        <v>0.79380841121495327</v>
      </c>
    </row>
    <row r="8" spans="2:8" x14ac:dyDescent="0.25">
      <c r="B8" s="4" t="s">
        <v>1</v>
      </c>
      <c r="C8" s="8">
        <f>C5+C6+C7</f>
        <v>19631</v>
      </c>
      <c r="D8" s="8">
        <f t="shared" ref="D8:E8" si="1">D5+D6+D7</f>
        <v>10441</v>
      </c>
      <c r="E8" s="8">
        <f t="shared" si="1"/>
        <v>8137</v>
      </c>
      <c r="F8" s="10">
        <f t="shared" si="0"/>
        <v>0.5318628699505884</v>
      </c>
      <c r="G8" s="10">
        <f>E8/C8</f>
        <v>0.41449747847791757</v>
      </c>
      <c r="H8" s="10">
        <f>E8/D8</f>
        <v>0.77933148165884492</v>
      </c>
    </row>
    <row r="9" spans="2:8" x14ac:dyDescent="0.25">
      <c r="B9" s="37" t="s">
        <v>82</v>
      </c>
    </row>
    <row r="10" spans="2:8" x14ac:dyDescent="0.25">
      <c r="B10" s="37" t="s">
        <v>81</v>
      </c>
    </row>
    <row r="11" spans="2:8" x14ac:dyDescent="0.25">
      <c r="B11" s="37"/>
    </row>
    <row r="12" spans="2:8" x14ac:dyDescent="0.25">
      <c r="B12" s="37"/>
    </row>
    <row r="13" spans="2:8" x14ac:dyDescent="0.25">
      <c r="B13" s="37"/>
    </row>
    <row r="14" spans="2:8" x14ac:dyDescent="0.25">
      <c r="B14" s="37"/>
    </row>
    <row r="15" spans="2:8" x14ac:dyDescent="0.25">
      <c r="B15" s="37"/>
    </row>
  </sheetData>
  <sheetProtection algorithmName="SHA-512" hashValue="pGwkeHpaKwH2e1m75jwXWc1Yr+87PZsOVIlfdnaMJw3I6MOqVcDiqWKw48NCniWVOplDSwtdbCurRpLN0DPJhA==" saltValue="XPe3eiGrLvfH47nGiTm0J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showGridLines="0" zoomScale="120" zoomScaleNormal="120" zoomScalePageLayoutView="70" workbookViewId="0">
      <selection activeCell="J16" sqref="J16"/>
    </sheetView>
  </sheetViews>
  <sheetFormatPr baseColWidth="10" defaultColWidth="10.85546875" defaultRowHeight="15" x14ac:dyDescent="0.25"/>
  <cols>
    <col min="1" max="1" width="10.85546875" style="3"/>
    <col min="2" max="2" width="20" style="3" customWidth="1"/>
    <col min="3" max="3" width="12.7109375" style="3" customWidth="1"/>
    <col min="4" max="4" width="19.7109375" style="3" customWidth="1"/>
    <col min="5" max="5" width="14.140625" style="3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8" x14ac:dyDescent="0.25">
      <c r="B2" s="35" t="s">
        <v>70</v>
      </c>
    </row>
    <row r="4" spans="2:8" ht="45" x14ac:dyDescent="0.25">
      <c r="B4" s="2" t="s">
        <v>157</v>
      </c>
      <c r="C4" s="2" t="s">
        <v>152</v>
      </c>
      <c r="D4" s="2" t="s">
        <v>153</v>
      </c>
      <c r="E4" s="2" t="s">
        <v>154</v>
      </c>
      <c r="F4" s="2" t="s">
        <v>57</v>
      </c>
      <c r="G4" s="2" t="s">
        <v>49</v>
      </c>
      <c r="H4" s="2" t="s">
        <v>58</v>
      </c>
    </row>
    <row r="5" spans="2:8" x14ac:dyDescent="0.25">
      <c r="B5" s="4" t="s">
        <v>20</v>
      </c>
      <c r="C5" s="5">
        <v>833</v>
      </c>
      <c r="D5" s="5">
        <v>207</v>
      </c>
      <c r="E5" s="5">
        <v>146</v>
      </c>
      <c r="F5" s="6">
        <f t="shared" ref="F5:F31" si="0">D5/C5</f>
        <v>0.24849939975990396</v>
      </c>
      <c r="G5" s="6">
        <f t="shared" ref="G5:G31" si="1">E5/C5</f>
        <v>0.1752701080432173</v>
      </c>
      <c r="H5" s="6">
        <f t="shared" ref="H5:H31" si="2">E5/D5</f>
        <v>0.70531400966183577</v>
      </c>
    </row>
    <row r="6" spans="2:8" x14ac:dyDescent="0.25">
      <c r="B6" s="4" t="s">
        <v>21</v>
      </c>
      <c r="C6" s="5">
        <v>748</v>
      </c>
      <c r="D6" s="5">
        <v>374</v>
      </c>
      <c r="E6" s="5">
        <v>289</v>
      </c>
      <c r="F6" s="6">
        <f>D6/C6</f>
        <v>0.5</v>
      </c>
      <c r="G6" s="6">
        <f t="shared" si="1"/>
        <v>0.38636363636363635</v>
      </c>
      <c r="H6" s="6">
        <f t="shared" si="2"/>
        <v>0.77272727272727271</v>
      </c>
    </row>
    <row r="7" spans="2:8" x14ac:dyDescent="0.25">
      <c r="B7" s="4" t="s">
        <v>22</v>
      </c>
      <c r="C7" s="5">
        <v>883</v>
      </c>
      <c r="D7" s="5">
        <v>314</v>
      </c>
      <c r="E7" s="5">
        <v>205</v>
      </c>
      <c r="F7" s="6">
        <f t="shared" si="0"/>
        <v>0.35560588901472251</v>
      </c>
      <c r="G7" s="6">
        <f t="shared" si="1"/>
        <v>0.23216308040770101</v>
      </c>
      <c r="H7" s="6">
        <f t="shared" si="2"/>
        <v>0.65286624203821653</v>
      </c>
    </row>
    <row r="8" spans="2:8" x14ac:dyDescent="0.25">
      <c r="B8" s="4" t="s">
        <v>23</v>
      </c>
      <c r="C8" s="5">
        <v>386</v>
      </c>
      <c r="D8" s="5">
        <v>348</v>
      </c>
      <c r="E8" s="5">
        <v>295</v>
      </c>
      <c r="F8" s="6">
        <f t="shared" si="0"/>
        <v>0.9015544041450777</v>
      </c>
      <c r="G8" s="6">
        <f t="shared" si="1"/>
        <v>0.76424870466321249</v>
      </c>
      <c r="H8" s="6">
        <f t="shared" si="2"/>
        <v>0.8477011494252874</v>
      </c>
    </row>
    <row r="9" spans="2:8" x14ac:dyDescent="0.25">
      <c r="B9" s="4" t="s">
        <v>24</v>
      </c>
      <c r="C9" s="5">
        <v>958</v>
      </c>
      <c r="D9" s="5">
        <v>411</v>
      </c>
      <c r="E9" s="5">
        <v>283</v>
      </c>
      <c r="F9" s="6">
        <f t="shared" si="0"/>
        <v>0.42901878914405012</v>
      </c>
      <c r="G9" s="6">
        <f t="shared" si="1"/>
        <v>0.29540709812108562</v>
      </c>
      <c r="H9" s="6">
        <f t="shared" si="2"/>
        <v>0.68856447688564482</v>
      </c>
    </row>
    <row r="10" spans="2:8" x14ac:dyDescent="0.25">
      <c r="B10" s="4" t="s">
        <v>25</v>
      </c>
      <c r="C10" s="5">
        <v>1075</v>
      </c>
      <c r="D10" s="5">
        <v>586</v>
      </c>
      <c r="E10" s="5">
        <v>434</v>
      </c>
      <c r="F10" s="6">
        <f t="shared" si="0"/>
        <v>0.54511627906976745</v>
      </c>
      <c r="G10" s="6">
        <f t="shared" si="1"/>
        <v>0.40372093023255812</v>
      </c>
      <c r="H10" s="6">
        <f t="shared" si="2"/>
        <v>0.74061433447098979</v>
      </c>
    </row>
    <row r="11" spans="2:8" x14ac:dyDescent="0.25">
      <c r="B11" s="4" t="s">
        <v>26</v>
      </c>
      <c r="C11" s="5">
        <v>222</v>
      </c>
      <c r="D11" s="5">
        <v>209</v>
      </c>
      <c r="E11" s="5">
        <v>179</v>
      </c>
      <c r="F11" s="6">
        <f t="shared" si="0"/>
        <v>0.94144144144144148</v>
      </c>
      <c r="G11" s="6">
        <f t="shared" si="1"/>
        <v>0.80630630630630629</v>
      </c>
      <c r="H11" s="6">
        <f t="shared" si="2"/>
        <v>0.8564593301435407</v>
      </c>
    </row>
    <row r="12" spans="2:8" x14ac:dyDescent="0.25">
      <c r="B12" s="4" t="s">
        <v>27</v>
      </c>
      <c r="C12" s="5">
        <v>1440</v>
      </c>
      <c r="D12" s="5">
        <v>873</v>
      </c>
      <c r="E12" s="5">
        <v>657</v>
      </c>
      <c r="F12" s="6">
        <f t="shared" si="0"/>
        <v>0.60624999999999996</v>
      </c>
      <c r="G12" s="6">
        <f t="shared" si="1"/>
        <v>0.45624999999999999</v>
      </c>
      <c r="H12" s="6">
        <f t="shared" si="2"/>
        <v>0.75257731958762886</v>
      </c>
    </row>
    <row r="13" spans="2:8" x14ac:dyDescent="0.25">
      <c r="B13" s="4" t="s">
        <v>28</v>
      </c>
      <c r="C13" s="5">
        <v>894</v>
      </c>
      <c r="D13" s="5">
        <v>375</v>
      </c>
      <c r="E13" s="5">
        <v>252</v>
      </c>
      <c r="F13" s="6">
        <f t="shared" si="0"/>
        <v>0.41946308724832215</v>
      </c>
      <c r="G13" s="6">
        <f t="shared" si="1"/>
        <v>0.28187919463087246</v>
      </c>
      <c r="H13" s="6">
        <f t="shared" si="2"/>
        <v>0.67200000000000004</v>
      </c>
    </row>
    <row r="14" spans="2:8" x14ac:dyDescent="0.25">
      <c r="B14" s="4" t="s">
        <v>29</v>
      </c>
      <c r="C14" s="5">
        <v>862</v>
      </c>
      <c r="D14" s="5">
        <v>362</v>
      </c>
      <c r="E14" s="5">
        <v>270</v>
      </c>
      <c r="F14" s="6">
        <f t="shared" si="0"/>
        <v>0.41995359628770301</v>
      </c>
      <c r="G14" s="6">
        <f t="shared" si="1"/>
        <v>0.31322505800464034</v>
      </c>
      <c r="H14" s="6">
        <f t="shared" si="2"/>
        <v>0.7458563535911602</v>
      </c>
    </row>
    <row r="15" spans="2:8" x14ac:dyDescent="0.25">
      <c r="B15" s="4" t="s">
        <v>30</v>
      </c>
      <c r="C15" s="5">
        <v>357</v>
      </c>
      <c r="D15" s="5">
        <v>327</v>
      </c>
      <c r="E15" s="5">
        <v>297</v>
      </c>
      <c r="F15" s="6">
        <f t="shared" si="0"/>
        <v>0.91596638655462181</v>
      </c>
      <c r="G15" s="6">
        <f t="shared" si="1"/>
        <v>0.83193277310924374</v>
      </c>
      <c r="H15" s="6">
        <f t="shared" si="2"/>
        <v>0.90825688073394495</v>
      </c>
    </row>
    <row r="16" spans="2:8" x14ac:dyDescent="0.25">
      <c r="B16" s="4" t="s">
        <v>31</v>
      </c>
      <c r="C16" s="5">
        <v>1008</v>
      </c>
      <c r="D16" s="5">
        <v>502</v>
      </c>
      <c r="E16" s="5">
        <v>381</v>
      </c>
      <c r="F16" s="6">
        <f t="shared" si="0"/>
        <v>0.49801587301587302</v>
      </c>
      <c r="G16" s="6">
        <f t="shared" si="1"/>
        <v>0.37797619047619047</v>
      </c>
      <c r="H16" s="6">
        <f t="shared" si="2"/>
        <v>0.75896414342629481</v>
      </c>
    </row>
    <row r="17" spans="2:8" x14ac:dyDescent="0.25">
      <c r="B17" s="4" t="s">
        <v>32</v>
      </c>
      <c r="C17" s="5">
        <v>1281</v>
      </c>
      <c r="D17" s="5">
        <v>765</v>
      </c>
      <c r="E17" s="5">
        <v>612</v>
      </c>
      <c r="F17" s="6">
        <f t="shared" si="0"/>
        <v>0.59718969555035128</v>
      </c>
      <c r="G17" s="6">
        <f t="shared" si="1"/>
        <v>0.47775175644028101</v>
      </c>
      <c r="H17" s="6">
        <f t="shared" si="2"/>
        <v>0.8</v>
      </c>
    </row>
    <row r="18" spans="2:8" x14ac:dyDescent="0.25">
      <c r="B18" s="4" t="s">
        <v>33</v>
      </c>
      <c r="C18" s="5">
        <v>489</v>
      </c>
      <c r="D18" s="5">
        <v>335</v>
      </c>
      <c r="E18" s="5">
        <v>289</v>
      </c>
      <c r="F18" s="6">
        <f t="shared" si="0"/>
        <v>0.68507157464212676</v>
      </c>
      <c r="G18" s="6">
        <f t="shared" si="1"/>
        <v>0.59100204498977504</v>
      </c>
      <c r="H18" s="6">
        <f t="shared" si="2"/>
        <v>0.86268656716417913</v>
      </c>
    </row>
    <row r="19" spans="2:8" x14ac:dyDescent="0.25">
      <c r="B19" s="4" t="s">
        <v>34</v>
      </c>
      <c r="C19" s="5">
        <v>1529</v>
      </c>
      <c r="D19" s="5">
        <v>1447</v>
      </c>
      <c r="E19" s="5">
        <v>1302</v>
      </c>
      <c r="F19" s="6">
        <f t="shared" si="0"/>
        <v>0.94637017658600397</v>
      </c>
      <c r="G19" s="6">
        <f t="shared" si="1"/>
        <v>0.85153695225637671</v>
      </c>
      <c r="H19" s="6">
        <f t="shared" si="2"/>
        <v>0.89979267449896339</v>
      </c>
    </row>
    <row r="20" spans="2:8" x14ac:dyDescent="0.25">
      <c r="B20" s="4" t="s">
        <v>46</v>
      </c>
      <c r="C20" s="5">
        <v>536</v>
      </c>
      <c r="D20" s="5">
        <v>429</v>
      </c>
      <c r="E20" s="5">
        <v>354</v>
      </c>
      <c r="F20" s="6">
        <f t="shared" si="0"/>
        <v>0.80037313432835822</v>
      </c>
      <c r="G20" s="6">
        <f t="shared" si="1"/>
        <v>0.66044776119402981</v>
      </c>
      <c r="H20" s="6">
        <f t="shared" si="2"/>
        <v>0.82517482517482521</v>
      </c>
    </row>
    <row r="21" spans="2:8" x14ac:dyDescent="0.25">
      <c r="B21" s="4" t="s">
        <v>36</v>
      </c>
      <c r="C21" s="5">
        <v>1516</v>
      </c>
      <c r="D21" s="5">
        <v>196</v>
      </c>
      <c r="E21" s="5">
        <v>113</v>
      </c>
      <c r="F21" s="6">
        <f t="shared" si="0"/>
        <v>0.12928759894459102</v>
      </c>
      <c r="G21" s="6">
        <f t="shared" si="1"/>
        <v>7.4538258575197885E-2</v>
      </c>
      <c r="H21" s="6">
        <f t="shared" si="2"/>
        <v>0.57653061224489799</v>
      </c>
    </row>
    <row r="22" spans="2:8" x14ac:dyDescent="0.25">
      <c r="B22" s="4" t="s">
        <v>37</v>
      </c>
      <c r="C22" s="5">
        <v>130</v>
      </c>
      <c r="D22" s="5">
        <v>71</v>
      </c>
      <c r="E22" s="5">
        <v>58</v>
      </c>
      <c r="F22" s="6">
        <f t="shared" si="0"/>
        <v>0.5461538461538461</v>
      </c>
      <c r="G22" s="6">
        <f t="shared" si="1"/>
        <v>0.44615384615384618</v>
      </c>
      <c r="H22" s="6">
        <f t="shared" si="2"/>
        <v>0.81690140845070425</v>
      </c>
    </row>
    <row r="23" spans="2:8" x14ac:dyDescent="0.25">
      <c r="B23" s="4" t="s">
        <v>38</v>
      </c>
      <c r="C23" s="5">
        <v>79</v>
      </c>
      <c r="D23" s="5">
        <v>69</v>
      </c>
      <c r="E23" s="5">
        <v>62</v>
      </c>
      <c r="F23" s="6">
        <f t="shared" si="0"/>
        <v>0.87341772151898733</v>
      </c>
      <c r="G23" s="6">
        <f t="shared" si="1"/>
        <v>0.78481012658227844</v>
      </c>
      <c r="H23" s="6">
        <f t="shared" si="2"/>
        <v>0.89855072463768115</v>
      </c>
    </row>
    <row r="24" spans="2:8" x14ac:dyDescent="0.25">
      <c r="B24" s="4" t="s">
        <v>39</v>
      </c>
      <c r="C24" s="5">
        <v>414</v>
      </c>
      <c r="D24" s="5">
        <v>183</v>
      </c>
      <c r="E24" s="5">
        <v>130</v>
      </c>
      <c r="F24" s="6">
        <f t="shared" si="0"/>
        <v>0.4420289855072464</v>
      </c>
      <c r="G24" s="6">
        <f t="shared" si="1"/>
        <v>0.3140096618357488</v>
      </c>
      <c r="H24" s="6">
        <f t="shared" si="2"/>
        <v>0.7103825136612022</v>
      </c>
    </row>
    <row r="25" spans="2:8" x14ac:dyDescent="0.25">
      <c r="B25" s="4" t="s">
        <v>40</v>
      </c>
      <c r="C25" s="5">
        <v>1380</v>
      </c>
      <c r="D25" s="5">
        <v>829</v>
      </c>
      <c r="E25" s="5">
        <v>621</v>
      </c>
      <c r="F25" s="6">
        <f t="shared" si="0"/>
        <v>0.60072463768115947</v>
      </c>
      <c r="G25" s="6">
        <f t="shared" si="1"/>
        <v>0.45</v>
      </c>
      <c r="H25" s="6">
        <f t="shared" si="2"/>
        <v>0.74909529553679133</v>
      </c>
    </row>
    <row r="26" spans="2:8" x14ac:dyDescent="0.25">
      <c r="B26" s="4" t="s">
        <v>41</v>
      </c>
      <c r="C26" s="5">
        <v>1241</v>
      </c>
      <c r="D26" s="5">
        <v>567</v>
      </c>
      <c r="E26" s="5">
        <v>423</v>
      </c>
      <c r="F26" s="6">
        <f t="shared" si="0"/>
        <v>0.45688960515713134</v>
      </c>
      <c r="G26" s="6">
        <f t="shared" si="1"/>
        <v>0.34085414987912971</v>
      </c>
      <c r="H26" s="6">
        <f t="shared" si="2"/>
        <v>0.74603174603174605</v>
      </c>
    </row>
    <row r="27" spans="2:8" x14ac:dyDescent="0.25">
      <c r="B27" s="4" t="s">
        <v>42</v>
      </c>
      <c r="C27" s="5">
        <v>677</v>
      </c>
      <c r="D27" s="5">
        <v>358</v>
      </c>
      <c r="E27" s="5">
        <v>260</v>
      </c>
      <c r="F27" s="6">
        <f t="shared" si="0"/>
        <v>0.52880354505169869</v>
      </c>
      <c r="G27" s="6">
        <f t="shared" si="1"/>
        <v>0.38404726735598227</v>
      </c>
      <c r="H27" s="6">
        <f t="shared" si="2"/>
        <v>0.72625698324022347</v>
      </c>
    </row>
    <row r="28" spans="2:8" x14ac:dyDescent="0.25">
      <c r="B28" s="4" t="s">
        <v>47</v>
      </c>
      <c r="C28" s="5">
        <v>89</v>
      </c>
      <c r="D28" s="5">
        <v>86</v>
      </c>
      <c r="E28" s="5">
        <v>72</v>
      </c>
      <c r="F28" s="6">
        <f t="shared" si="0"/>
        <v>0.9662921348314607</v>
      </c>
      <c r="G28" s="6">
        <f t="shared" si="1"/>
        <v>0.8089887640449438</v>
      </c>
      <c r="H28" s="6">
        <f t="shared" si="2"/>
        <v>0.83720930232558144</v>
      </c>
    </row>
    <row r="29" spans="2:8" x14ac:dyDescent="0.25">
      <c r="B29" s="4" t="s">
        <v>44</v>
      </c>
      <c r="C29" s="5">
        <v>71</v>
      </c>
      <c r="D29" s="5">
        <v>58</v>
      </c>
      <c r="E29" s="5">
        <v>51</v>
      </c>
      <c r="F29" s="6">
        <f t="shared" si="0"/>
        <v>0.81690140845070425</v>
      </c>
      <c r="G29" s="6">
        <f t="shared" si="1"/>
        <v>0.71830985915492962</v>
      </c>
      <c r="H29" s="6">
        <f t="shared" si="2"/>
        <v>0.87931034482758619</v>
      </c>
    </row>
    <row r="30" spans="2:8" x14ac:dyDescent="0.25">
      <c r="B30" s="4" t="s">
        <v>45</v>
      </c>
      <c r="C30" s="5">
        <v>533</v>
      </c>
      <c r="D30" s="5">
        <v>160</v>
      </c>
      <c r="E30" s="5">
        <v>102</v>
      </c>
      <c r="F30" s="6">
        <f t="shared" si="0"/>
        <v>0.30018761726078802</v>
      </c>
      <c r="G30" s="6">
        <f t="shared" si="1"/>
        <v>0.19136960600375236</v>
      </c>
      <c r="H30" s="6">
        <f t="shared" si="2"/>
        <v>0.63749999999999996</v>
      </c>
    </row>
    <row r="31" spans="2:8" x14ac:dyDescent="0.25">
      <c r="B31" s="7" t="s">
        <v>1</v>
      </c>
      <c r="C31" s="5">
        <f>SUM(C5:C30)</f>
        <v>19631</v>
      </c>
      <c r="D31" s="5">
        <f>SUM(D5:D30)</f>
        <v>10441</v>
      </c>
      <c r="E31" s="5">
        <f>SUM(E5:E30)</f>
        <v>8137</v>
      </c>
      <c r="F31" s="6">
        <f t="shared" si="0"/>
        <v>0.5318628699505884</v>
      </c>
      <c r="G31" s="6">
        <f t="shared" si="1"/>
        <v>0.41449747847791757</v>
      </c>
      <c r="H31" s="6">
        <f t="shared" si="2"/>
        <v>0.77933148165884492</v>
      </c>
    </row>
    <row r="32" spans="2:8" x14ac:dyDescent="0.25">
      <c r="B32" s="37" t="s">
        <v>82</v>
      </c>
    </row>
    <row r="33" spans="2:2" x14ac:dyDescent="0.25">
      <c r="B33" s="37" t="s">
        <v>156</v>
      </c>
    </row>
    <row r="34" spans="2:2" x14ac:dyDescent="0.25">
      <c r="B34" s="37" t="s">
        <v>81</v>
      </c>
    </row>
    <row r="35" spans="2:2" x14ac:dyDescent="0.25">
      <c r="B35" s="37"/>
    </row>
    <row r="36" spans="2:2" x14ac:dyDescent="0.25">
      <c r="B36" s="37"/>
    </row>
    <row r="37" spans="2:2" x14ac:dyDescent="0.25">
      <c r="B37" s="37"/>
    </row>
    <row r="38" spans="2:2" x14ac:dyDescent="0.25">
      <c r="B38" s="37"/>
    </row>
  </sheetData>
  <sheetProtection algorithmName="SHA-512" hashValue="//4FENfFC6OkOwOmyiGq6xQwJTv4f3z5X/fVYMu7JPdMp0jK2iafedvihzlRQ9HG9PpEXB6iaP5LC9F6zNDEdw==" saltValue="X8MfL78DNSZtubi7cRwcA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="110" zoomScaleNormal="110" zoomScalePageLayoutView="70" workbookViewId="0">
      <selection activeCell="B3" sqref="B3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2.7109375" style="3" customWidth="1"/>
    <col min="4" max="5" width="17.28515625" style="3" bestFit="1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35" t="s">
        <v>159</v>
      </c>
    </row>
    <row r="4" spans="2:6" x14ac:dyDescent="0.25">
      <c r="B4" s="45" t="s">
        <v>71</v>
      </c>
      <c r="C4" s="46" t="s">
        <v>16</v>
      </c>
      <c r="D4" s="46" t="s">
        <v>17</v>
      </c>
      <c r="E4" s="46"/>
      <c r="F4" s="46" t="s">
        <v>1</v>
      </c>
    </row>
    <row r="5" spans="2:6" ht="17.25" x14ac:dyDescent="0.25">
      <c r="B5" s="45"/>
      <c r="C5" s="46"/>
      <c r="D5" s="34" t="s">
        <v>89</v>
      </c>
      <c r="E5" s="34" t="s">
        <v>90</v>
      </c>
      <c r="F5" s="46"/>
    </row>
    <row r="6" spans="2:6" x14ac:dyDescent="0.25">
      <c r="B6" s="21" t="s">
        <v>12</v>
      </c>
      <c r="C6" s="19">
        <v>5236</v>
      </c>
      <c r="D6" s="19">
        <v>2491</v>
      </c>
      <c r="E6" s="19">
        <v>11904</v>
      </c>
      <c r="F6" s="19">
        <v>19631</v>
      </c>
    </row>
    <row r="7" spans="2:6" x14ac:dyDescent="0.25">
      <c r="B7" s="21" t="s">
        <v>13</v>
      </c>
      <c r="C7" s="19">
        <v>4566</v>
      </c>
      <c r="D7" s="19">
        <v>1730</v>
      </c>
      <c r="E7" s="19">
        <v>4145</v>
      </c>
      <c r="F7" s="19">
        <v>10441</v>
      </c>
    </row>
    <row r="8" spans="2:6" x14ac:dyDescent="0.25">
      <c r="B8" s="21" t="s">
        <v>14</v>
      </c>
      <c r="C8" s="19">
        <v>3763</v>
      </c>
      <c r="D8" s="19">
        <v>1400</v>
      </c>
      <c r="E8" s="19">
        <v>2974</v>
      </c>
      <c r="F8" s="19">
        <v>8137</v>
      </c>
    </row>
    <row r="9" spans="2:6" x14ac:dyDescent="0.25">
      <c r="B9" s="21" t="s">
        <v>60</v>
      </c>
      <c r="C9" s="20">
        <f>C7/C6</f>
        <v>0.87203972498090143</v>
      </c>
      <c r="D9" s="20">
        <f>D7/D6</f>
        <v>0.69450020072260132</v>
      </c>
      <c r="E9" s="20">
        <f>E7/E6</f>
        <v>0.34820228494623656</v>
      </c>
      <c r="F9" s="20">
        <f>F7/F6</f>
        <v>0.5318628699505884</v>
      </c>
    </row>
    <row r="10" spans="2:6" x14ac:dyDescent="0.25">
      <c r="B10" s="21" t="s">
        <v>61</v>
      </c>
      <c r="C10" s="20">
        <f>C8/C6</f>
        <v>0.7186783804430863</v>
      </c>
      <c r="D10" s="20">
        <f>D8/D6</f>
        <v>0.56202328382175837</v>
      </c>
      <c r="E10" s="20">
        <f>E8/E6</f>
        <v>0.24983198924731181</v>
      </c>
      <c r="F10" s="20">
        <f>F8/F6</f>
        <v>0.41449747847791757</v>
      </c>
    </row>
    <row r="11" spans="2:6" x14ac:dyDescent="0.25">
      <c r="B11" s="37" t="s">
        <v>83</v>
      </c>
    </row>
    <row r="12" spans="2:6" x14ac:dyDescent="0.25">
      <c r="B12" s="37" t="s">
        <v>84</v>
      </c>
    </row>
    <row r="13" spans="2:6" x14ac:dyDescent="0.25">
      <c r="B13" s="37" t="s">
        <v>81</v>
      </c>
    </row>
    <row r="14" spans="2:6" x14ac:dyDescent="0.25">
      <c r="B14" s="37"/>
    </row>
    <row r="15" spans="2:6" x14ac:dyDescent="0.25">
      <c r="B15" s="37"/>
    </row>
    <row r="16" spans="2:6" x14ac:dyDescent="0.25">
      <c r="B16" s="37"/>
    </row>
    <row r="17" spans="2:2" x14ac:dyDescent="0.25">
      <c r="B17" s="37"/>
    </row>
  </sheetData>
  <sheetProtection algorithmName="SHA-512" hashValue="MJ0adcFgManR2FfkH/I3zRxw43s3gkXXJwF734sxbr1yK7xT/FMlgdq9DuGmggjga7sxKkmvOgiK7kjZ8GQTKA==" saltValue="sqWHY0PNARUnPdnItsVYbw==" spinCount="100000" sheet="1" objects="1" scenarios="1"/>
  <mergeCells count="4">
    <mergeCell ref="B4:B5"/>
    <mergeCell ref="C4:C5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="110" zoomScaleNormal="110" zoomScalePageLayoutView="70" workbookViewId="0">
      <selection activeCell="B11" sqref="B11:B17"/>
    </sheetView>
  </sheetViews>
  <sheetFormatPr baseColWidth="10" defaultColWidth="10.85546875" defaultRowHeight="15" x14ac:dyDescent="0.25"/>
  <cols>
    <col min="1" max="1" width="10.85546875" style="3"/>
    <col min="2" max="2" width="31.28515625" style="3" customWidth="1"/>
    <col min="3" max="3" width="15.42578125" style="3" bestFit="1" customWidth="1"/>
    <col min="4" max="4" width="15.42578125" style="3" customWidth="1"/>
    <col min="5" max="5" width="14.140625" style="3" customWidth="1"/>
    <col min="6" max="6" width="14.42578125" style="3" customWidth="1"/>
    <col min="7" max="7" width="14.85546875" style="3" customWidth="1"/>
    <col min="8" max="8" width="14.42578125" style="3" customWidth="1"/>
    <col min="9" max="16384" width="10.85546875" style="3"/>
  </cols>
  <sheetData>
    <row r="2" spans="2:6" x14ac:dyDescent="0.25">
      <c r="B2" s="35" t="s">
        <v>72</v>
      </c>
    </row>
    <row r="4" spans="2:6" x14ac:dyDescent="0.25">
      <c r="B4" s="45" t="s">
        <v>71</v>
      </c>
      <c r="C4" s="47" t="s">
        <v>8</v>
      </c>
      <c r="D4" s="47"/>
      <c r="E4" s="47"/>
      <c r="F4" s="45" t="s">
        <v>1</v>
      </c>
    </row>
    <row r="5" spans="2:6" x14ac:dyDescent="0.25">
      <c r="B5" s="45"/>
      <c r="C5" s="33" t="s">
        <v>9</v>
      </c>
      <c r="D5" s="33" t="s">
        <v>10</v>
      </c>
      <c r="E5" s="33" t="s">
        <v>11</v>
      </c>
      <c r="F5" s="45"/>
    </row>
    <row r="6" spans="2:6" x14ac:dyDescent="0.25">
      <c r="B6" s="4" t="s">
        <v>12</v>
      </c>
      <c r="C6" s="8">
        <v>2707</v>
      </c>
      <c r="D6" s="8">
        <v>4778</v>
      </c>
      <c r="E6" s="8">
        <v>7927</v>
      </c>
      <c r="F6" s="8">
        <v>15412</v>
      </c>
    </row>
    <row r="7" spans="2:6" x14ac:dyDescent="0.25">
      <c r="B7" s="4" t="s">
        <v>13</v>
      </c>
      <c r="C7" s="8">
        <v>2554</v>
      </c>
      <c r="D7" s="8">
        <v>1948</v>
      </c>
      <c r="E7" s="8">
        <v>2515</v>
      </c>
      <c r="F7" s="8">
        <v>7017</v>
      </c>
    </row>
    <row r="8" spans="2:6" x14ac:dyDescent="0.25">
      <c r="B8" s="4" t="s">
        <v>14</v>
      </c>
      <c r="C8" s="8">
        <v>2220</v>
      </c>
      <c r="D8" s="8">
        <v>1371</v>
      </c>
      <c r="E8" s="8">
        <v>1828</v>
      </c>
      <c r="F8" s="8">
        <v>5419</v>
      </c>
    </row>
    <row r="9" spans="2:6" x14ac:dyDescent="0.25">
      <c r="B9" s="4" t="s">
        <v>15</v>
      </c>
      <c r="C9" s="9">
        <f>C7/C6</f>
        <v>0.94347986701145181</v>
      </c>
      <c r="D9" s="9">
        <f t="shared" ref="D9:F9" si="0">D7/D6</f>
        <v>0.4077019673503558</v>
      </c>
      <c r="E9" s="9">
        <f t="shared" si="0"/>
        <v>0.31727008956730163</v>
      </c>
      <c r="F9" s="9">
        <f t="shared" si="0"/>
        <v>0.45529457565533349</v>
      </c>
    </row>
    <row r="10" spans="2:6" x14ac:dyDescent="0.25">
      <c r="B10" s="4" t="s">
        <v>48</v>
      </c>
      <c r="C10" s="9">
        <f>C8/C6</f>
        <v>0.82009604728481711</v>
      </c>
      <c r="D10" s="9">
        <f t="shared" ref="D10:F10" si="1">D8/D6</f>
        <v>0.28694014231896192</v>
      </c>
      <c r="E10" s="9">
        <f t="shared" si="1"/>
        <v>0.23060426390816197</v>
      </c>
      <c r="F10" s="9">
        <f t="shared" si="1"/>
        <v>0.35160913573838565</v>
      </c>
    </row>
    <row r="11" spans="2:6" x14ac:dyDescent="0.25">
      <c r="B11" s="37" t="s">
        <v>81</v>
      </c>
    </row>
    <row r="12" spans="2:6" x14ac:dyDescent="0.25">
      <c r="B12" s="37"/>
    </row>
    <row r="13" spans="2:6" x14ac:dyDescent="0.25">
      <c r="B13" s="37"/>
    </row>
    <row r="14" spans="2:6" x14ac:dyDescent="0.25">
      <c r="B14" s="37"/>
    </row>
    <row r="15" spans="2:6" x14ac:dyDescent="0.25">
      <c r="B15" s="37"/>
    </row>
    <row r="16" spans="2:6" x14ac:dyDescent="0.25">
      <c r="B16" s="37"/>
    </row>
    <row r="17" spans="2:2" x14ac:dyDescent="0.25">
      <c r="B17" s="37"/>
    </row>
  </sheetData>
  <sheetProtection algorithmName="SHA-512" hashValue="Mn3WAD+wHJtAV1fOqZldnhUjpl0A2qvy/2XIvg2GEgcu3/bvfS9VJipYNaP7qV5WkAMBL7ob7osUzPwtzYlfEA==" saltValue="0TB0trGdJDiGHbPhCduB3g==" spinCount="100000" sheet="1" objects="1" scenarios="1"/>
  <mergeCells count="3">
    <mergeCell ref="B4:B5"/>
    <mergeCell ref="C4:E4"/>
    <mergeCell ref="F4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zoomScale="110" zoomScaleNormal="110" zoomScalePageLayoutView="70" workbookViewId="0">
      <selection activeCell="F13" sqref="F13"/>
    </sheetView>
  </sheetViews>
  <sheetFormatPr baseColWidth="10" defaultColWidth="10.85546875" defaultRowHeight="15" x14ac:dyDescent="0.25"/>
  <cols>
    <col min="1" max="1" width="10.85546875" style="16"/>
    <col min="2" max="2" width="6" style="16" customWidth="1"/>
    <col min="3" max="3" width="14.42578125" style="16" customWidth="1"/>
    <col min="4" max="4" width="14.140625" style="16" customWidth="1"/>
    <col min="5" max="5" width="15.42578125" style="16" customWidth="1"/>
    <col min="6" max="6" width="14.28515625" style="16" customWidth="1"/>
    <col min="7" max="7" width="10.85546875" style="16"/>
    <col min="8" max="8" width="15.7109375" style="16" customWidth="1"/>
    <col min="9" max="9" width="16.85546875" style="16" customWidth="1"/>
    <col min="10" max="16384" width="10.85546875" style="16"/>
  </cols>
  <sheetData>
    <row r="2" spans="2:9" x14ac:dyDescent="0.25">
      <c r="B2" s="35" t="s">
        <v>106</v>
      </c>
    </row>
    <row r="3" spans="2:9" x14ac:dyDescent="0.25">
      <c r="B3" s="22"/>
    </row>
    <row r="4" spans="2:9" ht="47.25" x14ac:dyDescent="0.25">
      <c r="B4" s="51" t="s">
        <v>59</v>
      </c>
      <c r="C4" s="52"/>
      <c r="D4" s="2" t="s">
        <v>51</v>
      </c>
      <c r="E4" s="2" t="s">
        <v>108</v>
      </c>
      <c r="F4" s="2" t="s">
        <v>91</v>
      </c>
      <c r="G4" s="25" t="s">
        <v>92</v>
      </c>
      <c r="H4" s="25" t="s">
        <v>93</v>
      </c>
      <c r="I4" s="27" t="s">
        <v>94</v>
      </c>
    </row>
    <row r="5" spans="2:9" x14ac:dyDescent="0.25">
      <c r="B5" s="53" t="s">
        <v>95</v>
      </c>
      <c r="C5" s="56" t="s">
        <v>96</v>
      </c>
      <c r="D5" s="18" t="s">
        <v>2</v>
      </c>
      <c r="E5" s="5">
        <v>2432</v>
      </c>
      <c r="F5" s="36">
        <v>0.77453947368421072</v>
      </c>
      <c r="G5" s="36">
        <v>0.77069658779239802</v>
      </c>
      <c r="H5" s="36">
        <v>0.77838235957602342</v>
      </c>
      <c r="I5" s="29">
        <v>2432</v>
      </c>
    </row>
    <row r="6" spans="2:9" x14ac:dyDescent="0.25">
      <c r="B6" s="54"/>
      <c r="C6" s="57"/>
      <c r="D6" s="18" t="s">
        <v>3</v>
      </c>
      <c r="E6" s="5">
        <v>2987</v>
      </c>
      <c r="F6" s="36">
        <v>0.80871777703381453</v>
      </c>
      <c r="G6" s="36">
        <v>0.8053150850104398</v>
      </c>
      <c r="H6" s="36">
        <v>0.81212046905718926</v>
      </c>
      <c r="I6" s="29">
        <v>2987</v>
      </c>
    </row>
    <row r="7" spans="2:9" x14ac:dyDescent="0.25">
      <c r="B7" s="54"/>
      <c r="C7" s="58"/>
      <c r="D7" s="18" t="s">
        <v>4</v>
      </c>
      <c r="E7" s="5">
        <v>2718</v>
      </c>
      <c r="F7" s="36">
        <v>0.82388520971302515</v>
      </c>
      <c r="G7" s="36">
        <v>0.82016077512803331</v>
      </c>
      <c r="H7" s="36">
        <v>0.82760964429801698</v>
      </c>
      <c r="I7" s="29">
        <v>2718</v>
      </c>
    </row>
    <row r="8" spans="2:9" x14ac:dyDescent="0.25">
      <c r="B8" s="54"/>
      <c r="C8" s="56" t="s">
        <v>123</v>
      </c>
      <c r="D8" s="18" t="s">
        <v>2</v>
      </c>
      <c r="E8" s="5">
        <v>3357</v>
      </c>
      <c r="F8" s="36">
        <v>0.76860291927315838</v>
      </c>
      <c r="G8" s="36">
        <v>0.76538797476946197</v>
      </c>
      <c r="H8" s="36">
        <v>0.7718178637768548</v>
      </c>
      <c r="I8" s="29">
        <v>3357</v>
      </c>
    </row>
    <row r="9" spans="2:9" x14ac:dyDescent="0.25">
      <c r="B9" s="54"/>
      <c r="C9" s="57"/>
      <c r="D9" s="18" t="s">
        <v>3</v>
      </c>
      <c r="E9" s="5">
        <v>3949</v>
      </c>
      <c r="F9" s="36">
        <v>0.80027348695872424</v>
      </c>
      <c r="G9" s="36">
        <v>0.79743192228261228</v>
      </c>
      <c r="H9" s="36">
        <v>0.80311505163483621</v>
      </c>
      <c r="I9" s="29">
        <v>3949</v>
      </c>
    </row>
    <row r="10" spans="2:9" x14ac:dyDescent="0.25">
      <c r="B10" s="55"/>
      <c r="C10" s="58"/>
      <c r="D10" s="18" t="s">
        <v>4</v>
      </c>
      <c r="E10" s="5">
        <v>9666</v>
      </c>
      <c r="F10" s="36">
        <v>0.80793296089385624</v>
      </c>
      <c r="G10" s="36">
        <v>0.80605209876490369</v>
      </c>
      <c r="H10" s="36">
        <v>0.8098138230228088</v>
      </c>
      <c r="I10" s="29">
        <v>9666</v>
      </c>
    </row>
    <row r="11" spans="2:9" x14ac:dyDescent="0.25">
      <c r="B11" s="59" t="s">
        <v>122</v>
      </c>
      <c r="C11" s="60"/>
      <c r="D11" s="18" t="s">
        <v>2</v>
      </c>
      <c r="E11" s="5">
        <v>22986</v>
      </c>
      <c r="F11" s="36">
        <v>0.49021976587318999</v>
      </c>
      <c r="G11" s="36">
        <v>0.48797974189251092</v>
      </c>
      <c r="H11" s="36">
        <v>0.49245978985386973</v>
      </c>
      <c r="I11" s="29">
        <v>7221</v>
      </c>
    </row>
    <row r="12" spans="2:9" x14ac:dyDescent="0.25">
      <c r="B12" s="59"/>
      <c r="C12" s="60"/>
      <c r="D12" s="18" t="s">
        <v>3</v>
      </c>
      <c r="E12" s="5">
        <v>73282</v>
      </c>
      <c r="F12" s="36">
        <v>0.52403574454130131</v>
      </c>
      <c r="G12" s="36">
        <v>0.5226916086430029</v>
      </c>
      <c r="H12" s="36">
        <v>0.52537988043959971</v>
      </c>
      <c r="I12" s="29">
        <v>29453</v>
      </c>
    </row>
    <row r="13" spans="2:9" x14ac:dyDescent="0.25">
      <c r="B13" s="61"/>
      <c r="C13" s="62"/>
      <c r="D13" s="18" t="s">
        <v>4</v>
      </c>
      <c r="E13" s="5">
        <v>71020</v>
      </c>
      <c r="F13" s="36">
        <v>0.56019627749577228</v>
      </c>
      <c r="G13" s="36">
        <v>0.55881301287678509</v>
      </c>
      <c r="H13" s="36">
        <v>0.56157954211475947</v>
      </c>
      <c r="I13" s="29">
        <v>33922</v>
      </c>
    </row>
    <row r="14" spans="2:9" x14ac:dyDescent="0.25">
      <c r="B14" s="48" t="s">
        <v>1</v>
      </c>
      <c r="C14" s="49"/>
      <c r="D14" s="50"/>
      <c r="E14" s="5">
        <v>192397</v>
      </c>
      <c r="F14" s="36">
        <v>0.56939633911567644</v>
      </c>
      <c r="G14" s="36">
        <v>0.56850829043310303</v>
      </c>
      <c r="H14" s="36">
        <v>0.57028438779824986</v>
      </c>
      <c r="I14" s="29">
        <v>95705</v>
      </c>
    </row>
    <row r="15" spans="2:9" x14ac:dyDescent="0.25">
      <c r="B15" s="37" t="s">
        <v>105</v>
      </c>
      <c r="C15" s="37"/>
    </row>
    <row r="16" spans="2:9" x14ac:dyDescent="0.25">
      <c r="B16" s="37" t="s">
        <v>113</v>
      </c>
      <c r="C16" s="37"/>
    </row>
    <row r="17" spans="2:3" x14ac:dyDescent="0.25">
      <c r="B17" s="37" t="s">
        <v>128</v>
      </c>
      <c r="C17" s="37"/>
    </row>
    <row r="18" spans="2:3" x14ac:dyDescent="0.25">
      <c r="B18" s="37" t="s">
        <v>114</v>
      </c>
      <c r="C18" s="37"/>
    </row>
    <row r="19" spans="2:3" x14ac:dyDescent="0.25">
      <c r="B19" s="37" t="s">
        <v>115</v>
      </c>
      <c r="C19" s="37"/>
    </row>
    <row r="20" spans="2:3" x14ac:dyDescent="0.25">
      <c r="B20" s="37" t="s">
        <v>146</v>
      </c>
      <c r="C20" s="37"/>
    </row>
    <row r="21" spans="2:3" x14ac:dyDescent="0.25">
      <c r="B21" s="37" t="s">
        <v>147</v>
      </c>
      <c r="C21" s="37"/>
    </row>
    <row r="22" spans="2:3" x14ac:dyDescent="0.25">
      <c r="B22" s="37" t="s">
        <v>81</v>
      </c>
    </row>
    <row r="23" spans="2:3" x14ac:dyDescent="0.25">
      <c r="B23" s="37"/>
    </row>
    <row r="24" spans="2:3" x14ac:dyDescent="0.25">
      <c r="B24" s="37"/>
    </row>
    <row r="25" spans="2:3" x14ac:dyDescent="0.25">
      <c r="B25" s="37"/>
    </row>
    <row r="26" spans="2:3" x14ac:dyDescent="0.25">
      <c r="B26" s="37"/>
    </row>
    <row r="27" spans="2:3" x14ac:dyDescent="0.25">
      <c r="B27" s="37"/>
    </row>
    <row r="28" spans="2:3" x14ac:dyDescent="0.25">
      <c r="B28" s="37"/>
    </row>
  </sheetData>
  <sheetProtection algorithmName="SHA-512" hashValue="mtvndEckfbs40db1lwJonauQo0WQzUQkYNeEcGb6YdNFxJmSCgApmL4u+hZIsG5oOaC5Znz0zRnLuBaIYuYQNg==" saltValue="MYI1lI2dJG8hgLn4fs2n3g==" spinCount="100000" sheet="1" objects="1" scenarios="1"/>
  <mergeCells count="6">
    <mergeCell ref="B14:D14"/>
    <mergeCell ref="B4:C4"/>
    <mergeCell ref="B5:B10"/>
    <mergeCell ref="C5:C7"/>
    <mergeCell ref="C8:C10"/>
    <mergeCell ref="B11:C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zoomScaleNormal="100" zoomScalePageLayoutView="70" workbookViewId="0">
      <selection activeCell="F26" sqref="F26"/>
    </sheetView>
  </sheetViews>
  <sheetFormatPr baseColWidth="10" defaultColWidth="10.85546875" defaultRowHeight="15" x14ac:dyDescent="0.25"/>
  <cols>
    <col min="1" max="1" width="10.85546875" style="16"/>
    <col min="2" max="2" width="6" style="16" customWidth="1"/>
    <col min="3" max="3" width="14.42578125" style="16" customWidth="1"/>
    <col min="4" max="4" width="14.140625" style="16" customWidth="1"/>
    <col min="5" max="5" width="15.42578125" style="16" customWidth="1"/>
    <col min="6" max="6" width="14.28515625" style="16" customWidth="1"/>
    <col min="7" max="7" width="10.85546875" style="16"/>
    <col min="8" max="8" width="15.7109375" style="16" customWidth="1"/>
    <col min="9" max="9" width="16.85546875" style="16" customWidth="1"/>
    <col min="10" max="16384" width="10.85546875" style="16"/>
  </cols>
  <sheetData>
    <row r="2" spans="2:9" x14ac:dyDescent="0.25">
      <c r="B2" s="35" t="s">
        <v>107</v>
      </c>
    </row>
    <row r="3" spans="2:9" x14ac:dyDescent="0.25">
      <c r="B3" s="22"/>
    </row>
    <row r="4" spans="2:9" ht="47.25" x14ac:dyDescent="0.25">
      <c r="B4" s="51" t="s">
        <v>59</v>
      </c>
      <c r="C4" s="52"/>
      <c r="D4" s="2" t="s">
        <v>51</v>
      </c>
      <c r="E4" s="2" t="s">
        <v>108</v>
      </c>
      <c r="F4" s="2" t="s">
        <v>91</v>
      </c>
      <c r="G4" s="25" t="s">
        <v>92</v>
      </c>
      <c r="H4" s="25" t="s">
        <v>93</v>
      </c>
      <c r="I4" s="27" t="s">
        <v>94</v>
      </c>
    </row>
    <row r="5" spans="2:9" x14ac:dyDescent="0.25">
      <c r="B5" s="53" t="s">
        <v>95</v>
      </c>
      <c r="C5" s="56" t="s">
        <v>96</v>
      </c>
      <c r="D5" s="18" t="s">
        <v>2</v>
      </c>
      <c r="E5" s="5">
        <v>2432</v>
      </c>
      <c r="F5" s="36">
        <v>0.73194078947368502</v>
      </c>
      <c r="G5" s="36">
        <v>0.72813561242721592</v>
      </c>
      <c r="H5" s="36">
        <v>0.73574596652015412</v>
      </c>
      <c r="I5" s="29">
        <v>2432</v>
      </c>
    </row>
    <row r="6" spans="2:9" x14ac:dyDescent="0.25">
      <c r="B6" s="54"/>
      <c r="C6" s="57"/>
      <c r="D6" s="18" t="s">
        <v>3</v>
      </c>
      <c r="E6" s="5">
        <v>2987</v>
      </c>
      <c r="F6" s="36">
        <v>0.78644794107800464</v>
      </c>
      <c r="G6" s="36">
        <v>0.78298064689517877</v>
      </c>
      <c r="H6" s="36">
        <v>0.78991523526083052</v>
      </c>
      <c r="I6" s="29">
        <v>2987</v>
      </c>
    </row>
    <row r="7" spans="2:9" x14ac:dyDescent="0.25">
      <c r="B7" s="54"/>
      <c r="C7" s="58"/>
      <c r="D7" s="18" t="s">
        <v>4</v>
      </c>
      <c r="E7" s="5">
        <v>2718</v>
      </c>
      <c r="F7" s="36">
        <v>0.80100073583517495</v>
      </c>
      <c r="G7" s="36">
        <v>0.79708304199600155</v>
      </c>
      <c r="H7" s="36">
        <v>0.80491842967434768</v>
      </c>
      <c r="I7" s="29">
        <v>2718</v>
      </c>
    </row>
    <row r="8" spans="2:9" x14ac:dyDescent="0.25">
      <c r="B8" s="54"/>
      <c r="C8" s="56" t="s">
        <v>123</v>
      </c>
      <c r="D8" s="18" t="s">
        <v>2</v>
      </c>
      <c r="E8" s="5">
        <v>3357</v>
      </c>
      <c r="F8" s="36">
        <v>0.72550491510277137</v>
      </c>
      <c r="G8" s="36">
        <v>0.72243798898112987</v>
      </c>
      <c r="H8" s="36">
        <v>0.72857184122441287</v>
      </c>
      <c r="I8" s="29">
        <v>3357</v>
      </c>
    </row>
    <row r="9" spans="2:9" x14ac:dyDescent="0.25">
      <c r="B9" s="54"/>
      <c r="C9" s="57"/>
      <c r="D9" s="18" t="s">
        <v>3</v>
      </c>
      <c r="E9" s="5">
        <v>3949</v>
      </c>
      <c r="F9" s="36">
        <v>0.76514560648265395</v>
      </c>
      <c r="G9" s="36">
        <v>0.76215888957150679</v>
      </c>
      <c r="H9" s="36">
        <v>0.76813232339380155</v>
      </c>
      <c r="I9" s="29">
        <v>3949</v>
      </c>
    </row>
    <row r="10" spans="2:9" x14ac:dyDescent="0.25">
      <c r="B10" s="55"/>
      <c r="C10" s="58"/>
      <c r="D10" s="18" t="s">
        <v>4</v>
      </c>
      <c r="E10" s="5">
        <v>9666</v>
      </c>
      <c r="F10" s="36">
        <v>0.77442582247051439</v>
      </c>
      <c r="G10" s="36">
        <v>0.77238220684383951</v>
      </c>
      <c r="H10" s="36">
        <v>0.77646943809718927</v>
      </c>
      <c r="I10" s="29">
        <v>9666</v>
      </c>
    </row>
    <row r="11" spans="2:9" x14ac:dyDescent="0.25">
      <c r="B11" s="59" t="s">
        <v>122</v>
      </c>
      <c r="C11" s="60"/>
      <c r="D11" s="18" t="s">
        <v>2</v>
      </c>
      <c r="E11" s="5">
        <v>22986</v>
      </c>
      <c r="F11" s="36">
        <v>0.41493881461481652</v>
      </c>
      <c r="G11" s="36">
        <v>0.41301460249415578</v>
      </c>
      <c r="H11" s="36">
        <v>0.41686302673547726</v>
      </c>
      <c r="I11" s="29">
        <v>2894</v>
      </c>
    </row>
    <row r="12" spans="2:9" x14ac:dyDescent="0.25">
      <c r="B12" s="59"/>
      <c r="C12" s="60"/>
      <c r="D12" s="18" t="s">
        <v>3</v>
      </c>
      <c r="E12" s="5">
        <v>73282</v>
      </c>
      <c r="F12" s="36">
        <v>0.48332180687486775</v>
      </c>
      <c r="G12" s="36">
        <v>0.4820478153377577</v>
      </c>
      <c r="H12" s="36">
        <v>0.48459579841197781</v>
      </c>
      <c r="I12" s="29">
        <v>21918</v>
      </c>
    </row>
    <row r="13" spans="2:9" x14ac:dyDescent="0.25">
      <c r="B13" s="61"/>
      <c r="C13" s="62"/>
      <c r="D13" s="18" t="s">
        <v>4</v>
      </c>
      <c r="E13" s="5">
        <v>71020</v>
      </c>
      <c r="F13" s="36">
        <v>0.51498312933237522</v>
      </c>
      <c r="G13" s="36">
        <v>0.51361894183186785</v>
      </c>
      <c r="H13" s="36">
        <v>0.5163473168328826</v>
      </c>
      <c r="I13" s="29">
        <v>26017</v>
      </c>
    </row>
    <row r="14" spans="2:9" x14ac:dyDescent="0.25">
      <c r="B14" s="48" t="s">
        <v>1</v>
      </c>
      <c r="C14" s="49"/>
      <c r="D14" s="50"/>
      <c r="E14" s="5">
        <v>192397</v>
      </c>
      <c r="F14" s="36">
        <v>0.52385734367679093</v>
      </c>
      <c r="G14" s="36">
        <v>0.52298325546969859</v>
      </c>
      <c r="H14" s="36">
        <v>0.52473143188388327</v>
      </c>
      <c r="I14" s="29">
        <v>75938</v>
      </c>
    </row>
    <row r="15" spans="2:9" x14ac:dyDescent="0.25">
      <c r="B15" s="37" t="s">
        <v>105</v>
      </c>
      <c r="C15" s="37"/>
    </row>
    <row r="16" spans="2:9" x14ac:dyDescent="0.25">
      <c r="B16" s="37" t="s">
        <v>116</v>
      </c>
      <c r="C16" s="37"/>
    </row>
    <row r="17" spans="2:3" x14ac:dyDescent="0.25">
      <c r="B17" s="37" t="s">
        <v>129</v>
      </c>
      <c r="C17" s="37"/>
    </row>
    <row r="18" spans="2:3" x14ac:dyDescent="0.25">
      <c r="B18" s="37" t="s">
        <v>117</v>
      </c>
      <c r="C18" s="37"/>
    </row>
    <row r="19" spans="2:3" x14ac:dyDescent="0.25">
      <c r="B19" s="37" t="s">
        <v>118</v>
      </c>
      <c r="C19" s="37"/>
    </row>
    <row r="20" spans="2:3" x14ac:dyDescent="0.25">
      <c r="B20" s="37" t="s">
        <v>146</v>
      </c>
      <c r="C20" s="37"/>
    </row>
    <row r="21" spans="2:3" x14ac:dyDescent="0.25">
      <c r="B21" s="37" t="s">
        <v>147</v>
      </c>
      <c r="C21" s="37"/>
    </row>
    <row r="22" spans="2:3" x14ac:dyDescent="0.25">
      <c r="B22" s="37" t="s">
        <v>81</v>
      </c>
    </row>
    <row r="23" spans="2:3" x14ac:dyDescent="0.25">
      <c r="B23" s="37"/>
    </row>
    <row r="24" spans="2:3" x14ac:dyDescent="0.25">
      <c r="B24" s="37"/>
    </row>
    <row r="25" spans="2:3" x14ac:dyDescent="0.25">
      <c r="B25" s="37"/>
    </row>
    <row r="26" spans="2:3" x14ac:dyDescent="0.25">
      <c r="B26" s="37"/>
    </row>
    <row r="27" spans="2:3" x14ac:dyDescent="0.25">
      <c r="B27" s="37"/>
    </row>
    <row r="28" spans="2:3" x14ac:dyDescent="0.25">
      <c r="B28" s="37"/>
    </row>
  </sheetData>
  <sheetProtection algorithmName="SHA-512" hashValue="taOafIiQo4q/CUChN2yP5rmMDCNe4t41tfwaV601m/IJ90hb56ywCSWXpsd0NoXBpfMxTCLfzObG/LVHrv3ixA==" saltValue="wUingryYPqrHyLP1BTOBbA==" spinCount="100000" sheet="1" objects="1" scenarios="1"/>
  <mergeCells count="6">
    <mergeCell ref="B14:D14"/>
    <mergeCell ref="B4:C4"/>
    <mergeCell ref="B5:B10"/>
    <mergeCell ref="C5:C7"/>
    <mergeCell ref="C8:C10"/>
    <mergeCell ref="B11:C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zoomScaleNormal="100" zoomScalePageLayoutView="70" workbookViewId="0">
      <selection activeCell="B2" sqref="B2"/>
    </sheetView>
  </sheetViews>
  <sheetFormatPr baseColWidth="10" defaultColWidth="10.85546875" defaultRowHeight="15" x14ac:dyDescent="0.25"/>
  <cols>
    <col min="1" max="1" width="10.85546875" style="16"/>
    <col min="2" max="2" width="6" style="16" customWidth="1"/>
    <col min="3" max="3" width="14.42578125" style="16" customWidth="1"/>
    <col min="4" max="4" width="14.140625" style="16" customWidth="1"/>
    <col min="5" max="5" width="15.42578125" style="16" customWidth="1"/>
    <col min="6" max="6" width="14.28515625" style="16" customWidth="1"/>
    <col min="7" max="7" width="10.85546875" style="16"/>
    <col min="8" max="8" width="15.7109375" style="16" customWidth="1"/>
    <col min="9" max="9" width="16.85546875" style="16" customWidth="1"/>
    <col min="10" max="16384" width="10.85546875" style="16"/>
  </cols>
  <sheetData>
    <row r="2" spans="2:9" x14ac:dyDescent="0.25">
      <c r="B2" s="35" t="s">
        <v>104</v>
      </c>
    </row>
    <row r="3" spans="2:9" x14ac:dyDescent="0.25">
      <c r="B3" s="22"/>
    </row>
    <row r="4" spans="2:9" ht="47.25" x14ac:dyDescent="0.25">
      <c r="B4" s="51" t="s">
        <v>59</v>
      </c>
      <c r="C4" s="52"/>
      <c r="D4" s="2" t="s">
        <v>51</v>
      </c>
      <c r="E4" s="2" t="s">
        <v>108</v>
      </c>
      <c r="F4" s="2" t="s">
        <v>91</v>
      </c>
      <c r="G4" s="25" t="s">
        <v>92</v>
      </c>
      <c r="H4" s="25" t="s">
        <v>93</v>
      </c>
      <c r="I4" s="27" t="s">
        <v>94</v>
      </c>
    </row>
    <row r="5" spans="2:9" x14ac:dyDescent="0.25">
      <c r="B5" s="53" t="s">
        <v>95</v>
      </c>
      <c r="C5" s="56" t="s">
        <v>96</v>
      </c>
      <c r="D5" s="18" t="s">
        <v>2</v>
      </c>
      <c r="E5" s="5">
        <v>2432</v>
      </c>
      <c r="F5" s="36">
        <v>0.73915501644736847</v>
      </c>
      <c r="G5" s="36">
        <v>0.73609949678361308</v>
      </c>
      <c r="H5" s="36">
        <v>0.74221053611112386</v>
      </c>
      <c r="I5" s="29">
        <v>2432</v>
      </c>
    </row>
    <row r="6" spans="2:9" x14ac:dyDescent="0.25">
      <c r="B6" s="54"/>
      <c r="C6" s="57"/>
      <c r="D6" s="18" t="s">
        <v>3</v>
      </c>
      <c r="E6" s="5">
        <v>2987</v>
      </c>
      <c r="F6" s="36">
        <v>0.68969702042182601</v>
      </c>
      <c r="G6" s="36">
        <v>0.68716756532249701</v>
      </c>
      <c r="H6" s="36">
        <v>0.69222647552115413</v>
      </c>
      <c r="I6" s="29">
        <v>2987</v>
      </c>
    </row>
    <row r="7" spans="2:9" x14ac:dyDescent="0.25">
      <c r="B7" s="54"/>
      <c r="C7" s="58"/>
      <c r="D7" s="18" t="s">
        <v>4</v>
      </c>
      <c r="E7" s="5">
        <v>2718</v>
      </c>
      <c r="F7" s="36">
        <v>0.70872884473877917</v>
      </c>
      <c r="G7" s="36">
        <v>0.70565507205276579</v>
      </c>
      <c r="H7" s="36">
        <v>0.71180261742479256</v>
      </c>
      <c r="I7" s="29">
        <v>2718</v>
      </c>
    </row>
    <row r="8" spans="2:9" x14ac:dyDescent="0.25">
      <c r="B8" s="54"/>
      <c r="C8" s="56" t="s">
        <v>123</v>
      </c>
      <c r="D8" s="18" t="s">
        <v>2</v>
      </c>
      <c r="E8" s="5">
        <v>3357</v>
      </c>
      <c r="F8" s="36">
        <v>0.7152070300863862</v>
      </c>
      <c r="G8" s="36">
        <v>0.71276353402453996</v>
      </c>
      <c r="H8" s="36">
        <v>0.71765052614823244</v>
      </c>
      <c r="I8" s="29">
        <v>3357</v>
      </c>
    </row>
    <row r="9" spans="2:9" x14ac:dyDescent="0.25">
      <c r="B9" s="54"/>
      <c r="C9" s="57"/>
      <c r="D9" s="18" t="s">
        <v>3</v>
      </c>
      <c r="E9" s="5">
        <v>3949</v>
      </c>
      <c r="F9" s="36">
        <v>0.66532033426183801</v>
      </c>
      <c r="G9" s="36">
        <v>0.6634704453076995</v>
      </c>
      <c r="H9" s="36">
        <v>0.66717022321597652</v>
      </c>
      <c r="I9" s="29">
        <v>3949</v>
      </c>
    </row>
    <row r="10" spans="2:9" x14ac:dyDescent="0.25">
      <c r="B10" s="55"/>
      <c r="C10" s="58"/>
      <c r="D10" s="18" t="s">
        <v>4</v>
      </c>
      <c r="E10" s="5">
        <v>9666</v>
      </c>
      <c r="F10" s="36">
        <v>0.67751396648044504</v>
      </c>
      <c r="G10" s="36">
        <v>0.67617611416647894</v>
      </c>
      <c r="H10" s="36">
        <v>0.67885181879441181</v>
      </c>
      <c r="I10" s="29">
        <v>9666</v>
      </c>
    </row>
    <row r="11" spans="2:9" x14ac:dyDescent="0.25">
      <c r="B11" s="59" t="s">
        <v>122</v>
      </c>
      <c r="C11" s="60"/>
      <c r="D11" s="18" t="s">
        <v>2</v>
      </c>
      <c r="E11" s="5">
        <v>22986</v>
      </c>
      <c r="F11" s="36">
        <v>0.50683460282915549</v>
      </c>
      <c r="G11" s="36">
        <v>0.50490523863414938</v>
      </c>
      <c r="H11" s="36">
        <v>0.5087639670241616</v>
      </c>
      <c r="I11" s="29">
        <v>7038</v>
      </c>
    </row>
    <row r="12" spans="2:9" x14ac:dyDescent="0.25">
      <c r="B12" s="59"/>
      <c r="C12" s="60"/>
      <c r="D12" s="18" t="s">
        <v>3</v>
      </c>
      <c r="E12" s="5">
        <v>73282</v>
      </c>
      <c r="F12" s="36">
        <v>0.36644115237575098</v>
      </c>
      <c r="G12" s="36">
        <v>0.36558950635412729</v>
      </c>
      <c r="H12" s="36">
        <v>0.36729279839737478</v>
      </c>
      <c r="I12" s="29">
        <v>1744</v>
      </c>
    </row>
    <row r="13" spans="2:9" x14ac:dyDescent="0.25">
      <c r="B13" s="61"/>
      <c r="C13" s="62"/>
      <c r="D13" s="18" t="s">
        <v>4</v>
      </c>
      <c r="E13" s="5">
        <v>71020</v>
      </c>
      <c r="F13" s="36">
        <v>0.41994652745487598</v>
      </c>
      <c r="G13" s="36">
        <v>0.41904137800945246</v>
      </c>
      <c r="H13" s="36">
        <v>0.42085167690029895</v>
      </c>
      <c r="I13" s="29">
        <v>4803</v>
      </c>
    </row>
    <row r="14" spans="2:9" x14ac:dyDescent="0.25">
      <c r="B14" s="48" t="s">
        <v>1</v>
      </c>
      <c r="C14" s="49"/>
      <c r="D14" s="50"/>
      <c r="E14" s="5">
        <v>192397</v>
      </c>
      <c r="F14" s="36">
        <v>0.44539860630801598</v>
      </c>
      <c r="G14" s="36">
        <v>0.44468929747907959</v>
      </c>
      <c r="H14" s="36">
        <v>0.44610791513695314</v>
      </c>
      <c r="I14" s="29">
        <v>38694</v>
      </c>
    </row>
    <row r="15" spans="2:9" x14ac:dyDescent="0.25">
      <c r="B15" s="37" t="s">
        <v>105</v>
      </c>
      <c r="C15" s="37"/>
    </row>
    <row r="16" spans="2:9" x14ac:dyDescent="0.25">
      <c r="B16" s="37" t="s">
        <v>119</v>
      </c>
      <c r="C16" s="37"/>
    </row>
    <row r="17" spans="2:3" x14ac:dyDescent="0.25">
      <c r="B17" s="37" t="s">
        <v>130</v>
      </c>
      <c r="C17" s="37"/>
    </row>
    <row r="18" spans="2:3" x14ac:dyDescent="0.25">
      <c r="B18" s="37" t="s">
        <v>120</v>
      </c>
      <c r="C18" s="37"/>
    </row>
    <row r="19" spans="2:3" x14ac:dyDescent="0.25">
      <c r="B19" s="37" t="s">
        <v>121</v>
      </c>
      <c r="C19" s="37"/>
    </row>
    <row r="20" spans="2:3" x14ac:dyDescent="0.25">
      <c r="B20" s="37" t="s">
        <v>146</v>
      </c>
      <c r="C20" s="37"/>
    </row>
    <row r="21" spans="2:3" x14ac:dyDescent="0.25">
      <c r="B21" s="37" t="s">
        <v>147</v>
      </c>
      <c r="C21" s="37"/>
    </row>
    <row r="22" spans="2:3" x14ac:dyDescent="0.25">
      <c r="B22" s="37" t="s">
        <v>81</v>
      </c>
    </row>
    <row r="23" spans="2:3" x14ac:dyDescent="0.25">
      <c r="B23" s="37"/>
    </row>
    <row r="24" spans="2:3" x14ac:dyDescent="0.25">
      <c r="B24" s="37"/>
    </row>
    <row r="25" spans="2:3" x14ac:dyDescent="0.25">
      <c r="B25" s="37"/>
    </row>
    <row r="26" spans="2:3" x14ac:dyDescent="0.25">
      <c r="B26" s="37"/>
    </row>
    <row r="27" spans="2:3" x14ac:dyDescent="0.25">
      <c r="B27" s="37"/>
    </row>
    <row r="28" spans="2:3" x14ac:dyDescent="0.25">
      <c r="B28" s="37"/>
    </row>
  </sheetData>
  <sheetProtection algorithmName="SHA-512" hashValue="qN7xSMfQuib0Lc3aD+CdW9xa+3mnwyzzMFm+jCVGn6bAsn7FWpX3VD9AHuGWqDNo8/YTcaLY/9TeBHV5eIRS4Q==" saltValue="gVkRSK9KIHT2rSg49A+KGA==" spinCount="100000" sheet="1" objects="1" scenarios="1"/>
  <mergeCells count="6">
    <mergeCell ref="B14:D14"/>
    <mergeCell ref="B11:C13"/>
    <mergeCell ref="B4:C4"/>
    <mergeCell ref="B5:B10"/>
    <mergeCell ref="C5:C7"/>
    <mergeCell ref="C8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  <vt:lpstr>Tabla 11.</vt:lpstr>
      <vt:lpstr>Tabla 12.</vt:lpstr>
      <vt:lpstr>Tabla 13.</vt:lpstr>
      <vt:lpstr>Tabla 14.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2016-03-30T14:37:56Z</dcterms:created>
  <dcterms:modified xsi:type="dcterms:W3CDTF">2016-06-15T23:22:57Z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