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2016 Evaluacion en Cifras CPM\"/>
    </mc:Choice>
  </mc:AlternateContent>
  <bookViews>
    <workbookView xWindow="0" yWindow="0" windowWidth="28800" windowHeight="12435" tabRatio="987" activeTab="5"/>
  </bookViews>
  <sheets>
    <sheet name="Tabla 1." sheetId="9" r:id="rId1"/>
    <sheet name="Tabla 2." sheetId="3" r:id="rId2"/>
    <sheet name="Tabla 3." sheetId="11" r:id="rId3"/>
    <sheet name="Tabla 4." sheetId="22" r:id="rId4"/>
    <sheet name="Tabla 5." sheetId="23" r:id="rId5"/>
    <sheet name="Tabla 6." sheetId="24" r:id="rId6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24" l="1"/>
  <c r="H18" i="23"/>
  <c r="H18" i="22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12" i="9"/>
  <c r="J11" i="9"/>
  <c r="J10" i="9"/>
  <c r="J9" i="9"/>
  <c r="J8" i="9"/>
  <c r="J7" i="9"/>
  <c r="J6" i="9"/>
  <c r="G32" i="11" l="1"/>
  <c r="F32" i="11"/>
  <c r="H32" i="11" s="1"/>
  <c r="D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H32" i="3" l="1"/>
  <c r="G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6" i="9"/>
  <c r="I7" i="9"/>
  <c r="I8" i="9"/>
  <c r="I9" i="9"/>
  <c r="I10" i="9"/>
  <c r="I11" i="9"/>
  <c r="G12" i="9"/>
  <c r="H12" i="9"/>
  <c r="I32" i="3" l="1"/>
  <c r="I12" i="9"/>
  <c r="C32" i="11"/>
  <c r="E32" i="11" l="1"/>
  <c r="C32" i="3"/>
  <c r="E12" i="9"/>
  <c r="D12" i="9"/>
  <c r="C12" i="9"/>
  <c r="H37" i="11" l="1"/>
  <c r="E37" i="11"/>
  <c r="E32" i="3" l="1"/>
  <c r="D32" i="3"/>
  <c r="F7" i="9"/>
  <c r="F10" i="9"/>
  <c r="F9" i="9"/>
  <c r="F6" i="9"/>
  <c r="F8" i="9"/>
  <c r="F11" i="9"/>
  <c r="F12" i="9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6" i="3"/>
</calcChain>
</file>

<file path=xl/sharedStrings.xml><?xml version="1.0" encoding="utf-8"?>
<sst xmlns="http://schemas.openxmlformats.org/spreadsheetml/2006/main" count="219" uniqueCount="88">
  <si>
    <t>Total</t>
  </si>
  <si>
    <t>Inicial</t>
  </si>
  <si>
    <t>Primaria</t>
  </si>
  <si>
    <t>Secundaria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</si>
  <si>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</si>
  <si>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</si>
  <si>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</si>
  <si>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</si>
  <si>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</si>
  <si>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</si>
  <si>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</si>
  <si>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</si>
  <si>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</si>
  <si>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</si>
  <si>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</si>
  <si>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</si>
  <si>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</si>
  <si>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</si>
  <si>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</si>
  <si>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</si>
  <si>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</si>
  <si>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</si>
  <si>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</si>
  <si>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</si>
  <si>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</si>
  <si>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</si>
  <si>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</si>
  <si>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</si>
  <si>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</si>
  <si>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</si>
  <si>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Lima Provincias</t>
  </si>
  <si>
    <t>Tacna</t>
  </si>
  <si>
    <t>Condición</t>
  </si>
  <si>
    <r>
      <t>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</si>
  <si>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</si>
  <si>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</si>
  <si>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</si>
  <si>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EBA</t>
  </si>
  <si>
    <t>EBE</t>
  </si>
  <si>
    <t>ETP</t>
  </si>
  <si>
    <r>
      <t xml:space="preserve">Nº de postulantes inscritos </t>
    </r>
    <r>
      <rPr>
        <b/>
        <vertAlign val="superscript"/>
        <sz val="11"/>
        <color theme="2" tint="-0.499984740745262"/>
        <rFont val="Calibri"/>
        <family val="2"/>
        <scheme val="minor"/>
      </rPr>
      <t>1</t>
    </r>
  </si>
  <si>
    <r>
      <t xml:space="preserve">Nº de postulantes evaluados </t>
    </r>
    <r>
      <rPr>
        <b/>
        <vertAlign val="superscript"/>
        <sz val="11"/>
        <color theme="2" tint="-0.499984740745262"/>
        <rFont val="Calibri"/>
        <family val="2"/>
        <scheme val="minor"/>
      </rPr>
      <t>2</t>
    </r>
  </si>
  <si>
    <r>
      <t xml:space="preserve">Nº de postulantes reubicados </t>
    </r>
    <r>
      <rPr>
        <b/>
        <vertAlign val="superscript"/>
        <sz val="11"/>
        <color theme="2" tint="-0.499984740745262"/>
        <rFont val="Calibri"/>
        <family val="2"/>
        <scheme val="minor"/>
      </rPr>
      <t>3</t>
    </r>
  </si>
  <si>
    <t>% Reubicados / Evaluados</t>
  </si>
  <si>
    <t>2/Evaluados: número de postulantes que rindieron la Prueba Nacional.</t>
  </si>
  <si>
    <t>1/ Nº de postulantes evaluados: número de postulantes que rindieron la Prueba Nacional.</t>
  </si>
  <si>
    <t>3/Límite inferior: límite inferior del intervalo de confianza en que se ubica el promedio obtenido por los postulantes en la sub prueba de Conocimiento del Estudiante</t>
  </si>
  <si>
    <t>4/Límite superior: límite superior del intervalo de confianza en que se ubica el promedio obtenido por los postulantes en la sub prueba de Conocimiento del Estudiante</t>
  </si>
  <si>
    <t>No reubicados</t>
  </si>
  <si>
    <r>
      <t>Reubicados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</si>
  <si>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3/Límite inferior: límite inferior del intervalo de confianza en que se ubica el promedio obtenido por los postulantes en la sub prueba de Conocimiento de la Didáctica</t>
  </si>
  <si>
    <t>4/Límite superior: límite superior del intervalo de confianza en que se ubica el promedio obtenido por los postulantes en la sub prueba de Conocimiento de la Didáctica</t>
  </si>
  <si>
    <t>3/Límite inferior: límite inferior del intervalo de confianza en que se ubica el promedio obtenido por los postulantes en la sub prueba de Conocimiento de la Especialidad</t>
  </si>
  <si>
    <t>4/Límite superior: límite superior del intervalo de confianza en que se ubica el promedio obtenido por los postulantes en la sub prueba de Conocimiento de la Especialidad</t>
  </si>
  <si>
    <t>Nacional</t>
  </si>
  <si>
    <t>Tercera Escala Magisterial</t>
  </si>
  <si>
    <t>Cuarta Escala Magisterial</t>
  </si>
  <si>
    <t>Quinta Escala Magisterial</t>
  </si>
  <si>
    <t>Sexta Escala Magisterial</t>
  </si>
  <si>
    <t>1/ Plazas ocupadas en base a orden de mérito</t>
  </si>
  <si>
    <r>
      <t xml:space="preserve">Nº de postulantes reubicados final </t>
    </r>
    <r>
      <rPr>
        <b/>
        <vertAlign val="superscript"/>
        <sz val="11"/>
        <color theme="2" tint="-0.499984740745262"/>
        <rFont val="Calibri"/>
        <family val="2"/>
        <scheme val="minor"/>
      </rPr>
      <t>3</t>
    </r>
  </si>
  <si>
    <t>Reubicación I</t>
  </si>
  <si>
    <t>Reubicación II</t>
  </si>
  <si>
    <t>Nivel / Modalidad</t>
  </si>
  <si>
    <t>1/Inscritos: número de postulantes inscritos (ambos concursos).</t>
  </si>
  <si>
    <t>3/Reubicados: número de postulantes que en base a sus resultados en la prueba y su orden de mérito fueron candidatos a reubicarse de escala magisterial</t>
  </si>
  <si>
    <t>Tabla 2. Cuadro resumen de los Concursos de Reubicación, según región</t>
  </si>
  <si>
    <t>Tabla 3. Número de plazas ofertadas y ocupadas, según región</t>
  </si>
  <si>
    <t>% ofertadas / ocupadas</t>
  </si>
  <si>
    <t xml:space="preserve">Total </t>
  </si>
  <si>
    <t>Nivel/ Modalidad</t>
  </si>
  <si>
    <t>Tabla 4. Puntaje promedio en la subprueba de Conocimiento del Estudiante, según nivel y modalidad</t>
  </si>
  <si>
    <t>Tabla 5. Puntaje promedio en la subprueba de Conocimiento de la Didáctica, según nivel y modalidad</t>
  </si>
  <si>
    <t>Tabla 6. Puntaje promedio en la subprueba de Conocimiento de la Especialidad, según nivel y modalidad</t>
  </si>
  <si>
    <t>5/Reubicados: postulantes que en base a sus resultados en la prueba y su orden de mérito son candidatos a reubicarse de escala magisterial</t>
  </si>
  <si>
    <t>2/Promedio: puntaje promedio en la sub prueba de Conocimiento del Estudiante. El puntaje máximo de la subprueba es 200 puntos.</t>
  </si>
  <si>
    <t>2/Promedio: puntaje promedio en la sub prueba de Conocimiento de la Didáctica. El puntaje máximo de la subprueba es 260 puntos.</t>
  </si>
  <si>
    <t>2/Promedio: puntaje promedio en la sub prueba de Conocimiento de la Especialidad. El puntaje máximo de la subprueba es 240 puntos.</t>
  </si>
  <si>
    <t>Fuente: MINEDU-DIGEDD-DIED,  Concurso Excepcional de Reubicación a la Tercera, Cuarta, Quinta y Sexta Escala Magisterial.</t>
  </si>
  <si>
    <t>Nº escalas ofertadas</t>
  </si>
  <si>
    <r>
      <t>Nº escalas ocupadas</t>
    </r>
    <r>
      <rPr>
        <b/>
        <vertAlign val="superscript"/>
        <sz val="11"/>
        <color theme="2" tint="-0.499984740745262"/>
        <rFont val="Calibri"/>
        <family val="2"/>
        <scheme val="minor"/>
      </rPr>
      <t>1</t>
    </r>
  </si>
  <si>
    <r>
      <t>Nº plazas ocupadas</t>
    </r>
    <r>
      <rPr>
        <b/>
        <vertAlign val="superscript"/>
        <sz val="11"/>
        <color theme="2" tint="-0.499984740745262"/>
        <rFont val="Calibri"/>
        <family val="2"/>
        <scheme val="minor"/>
      </rPr>
      <t>1</t>
    </r>
  </si>
  <si>
    <t>Tabla 1. Cuadro resumen de los Concursos de Reubicación, según nivel y modalidad</t>
  </si>
  <si>
    <r>
      <t>Región</t>
    </r>
    <r>
      <rPr>
        <b/>
        <vertAlign val="superscript"/>
        <sz val="11"/>
        <color theme="2" tint="-0.499984740745262"/>
        <rFont val="Calibri"/>
        <family val="2"/>
        <scheme val="minor"/>
      </rPr>
      <t>4</t>
    </r>
  </si>
  <si>
    <t>Ámbito</t>
  </si>
  <si>
    <r>
      <t>Región</t>
    </r>
    <r>
      <rPr>
        <b/>
        <vertAlign val="superscript"/>
        <sz val="11"/>
        <color theme="2" tint="-0.499984740745262"/>
        <rFont val="Calibri"/>
        <family val="2"/>
        <scheme val="minor"/>
      </rPr>
      <t>2</t>
    </r>
  </si>
  <si>
    <t>2/ Región de la plaza ofertada</t>
  </si>
  <si>
    <t>4/Región donde el postulante es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</si>
</sst>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1"/>
      <color theme="2" tint="-0.499984740745262"/>
      <name val="Calibri"/>
      <family val="2"/>
      <scheme val="minor"/>
    </font>
    <font>
      <b/>
      <vertAlign val="superscript"/>
      <sz val="11"/>
      <color theme="2" tint="-0.499984740745262"/>
      <name val="Calibri"/>
      <family val="2"/>
      <scheme val="minor"/>
    </font>
    <font>
      <sz val="11"/>
      <color rgb="FF777777"/>
      <name val="Calibri"/>
      <family val="2"/>
    </font>
    <font>
      <sz val="11"/>
      <color rgb="FF777777"/>
      <name val="Calibri"/>
      <family val="2"/>
      <scheme val="minor"/>
    </font>
    <font>
      <sz val="9"/>
      <color rgb="FF59595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FFFFD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34998626667073579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9" fontId="5" fillId="0" borderId="0" applyBorder="0" applyProtection="0"/>
    <xf numFmtId="0" fontId="5" fillId="0" borderId="0"/>
    <xf numFmtId="0" fontId="4" fillId="0" borderId="0"/>
    <xf numFmtId="0" fontId="6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3"/>
    <xf numFmtId="0" fontId="7" fillId="0" borderId="1" xfId="4" applyFont="1" applyFill="1" applyBorder="1" applyAlignment="1">
      <alignment vertical="top"/>
    </xf>
    <xf numFmtId="0" fontId="8" fillId="0" borderId="1" xfId="3" applyFont="1" applyBorder="1" applyAlignment="1">
      <alignment horizontal="center"/>
    </xf>
    <xf numFmtId="9" fontId="8" fillId="0" borderId="1" xfId="3" applyNumberFormat="1" applyFont="1" applyBorder="1" applyAlignment="1">
      <alignment horizontal="center"/>
    </xf>
    <xf numFmtId="0" fontId="7" fillId="0" borderId="1" xfId="3" applyFont="1" applyFill="1" applyBorder="1"/>
    <xf numFmtId="0" fontId="3" fillId="0" borderId="0" xfId="5"/>
    <xf numFmtId="164" fontId="8" fillId="0" borderId="1" xfId="1" applyNumberFormat="1" applyFont="1" applyBorder="1" applyAlignment="1">
      <alignment horizontal="center"/>
    </xf>
    <xf numFmtId="0" fontId="9" fillId="0" borderId="0" xfId="4" applyFont="1" applyFill="1" applyBorder="1" applyAlignment="1">
      <alignment vertical="top"/>
    </xf>
    <xf numFmtId="0" fontId="11" fillId="0" borderId="0" xfId="5" applyFont="1"/>
    <xf numFmtId="0" fontId="14" fillId="2" borderId="1" xfId="3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vertical="top"/>
    </xf>
    <xf numFmtId="0" fontId="17" fillId="0" borderId="1" xfId="3" applyFont="1" applyBorder="1" applyAlignment="1">
      <alignment horizontal="center"/>
    </xf>
    <xf numFmtId="164" fontId="17" fillId="0" borderId="1" xfId="1" applyNumberFormat="1" applyFont="1" applyBorder="1" applyAlignment="1">
      <alignment horizontal="center"/>
    </xf>
    <xf numFmtId="165" fontId="8" fillId="0" borderId="1" xfId="3" applyNumberFormat="1" applyFont="1" applyBorder="1" applyAlignment="1">
      <alignment horizontal="center"/>
    </xf>
    <xf numFmtId="9" fontId="5" fillId="0" borderId="0" xfId="1"/>
    <xf numFmtId="0" fontId="14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" fillId="0" borderId="0" xfId="3" applyFont="1"/>
    <xf numFmtId="0" fontId="18" fillId="0" borderId="0" xfId="0" applyFont="1" applyAlignment="1">
      <alignment horizontal="center" vertical="center"/>
    </xf>
    <xf numFmtId="0" fontId="11" fillId="0" borderId="0" xfId="5" applyFont="1" applyFill="1" applyBorder="1"/>
    <xf numFmtId="0" fontId="14" fillId="2" borderId="3" xfId="3" applyFont="1" applyFill="1" applyBorder="1" applyAlignment="1">
      <alignment horizontal="center" vertical="center" wrapText="1"/>
    </xf>
    <xf numFmtId="0" fontId="14" fillId="2" borderId="8" xfId="3" applyFont="1" applyFill="1" applyBorder="1" applyAlignment="1">
      <alignment horizontal="center" vertical="center" wrapText="1"/>
    </xf>
    <xf numFmtId="0" fontId="14" fillId="2" borderId="9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8" fillId="0" borderId="6" xfId="9" applyFont="1" applyFill="1" applyBorder="1" applyAlignment="1">
      <alignment horizontal="center"/>
    </xf>
    <xf numFmtId="0" fontId="8" fillId="0" borderId="7" xfId="9" applyFont="1" applyFill="1" applyBorder="1" applyAlignment="1">
      <alignment horizontal="center"/>
    </xf>
  </cellXfs>
  <cellStyles count="16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3" xfId="9"/>
    <cellStyle name="Normal 3" xfId="5"/>
    <cellStyle name="Normal 3 2" xfId="8"/>
    <cellStyle name="Porcentaje" xfId="1" builtinId="5"/>
    <cellStyle name="Porcentaje 2" xfId="6"/>
    <cellStyle name="Texto explicativo" xfId="2" builtinId="53" customBuiltin="1"/>
    <cellStyle name="Texto explicativo 2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FFFD"/>
      <color rgb="FF777777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showGridLines="0" zoomScale="90" zoomScaleNormal="90" zoomScalePageLayoutView="90" workbookViewId="0">
      <selection activeCell="G27" sqref="G27"/>
    </sheetView>
  </sheetViews>
  <sheetFormatPr baseColWidth="10" defaultRowHeight="15" x14ac:dyDescent="0.25"/>
  <cols>
    <col min="2" max="2" width="28.85546875" customWidth="1"/>
    <col min="3" max="3" width="14.85546875" customWidth="1"/>
    <col min="4" max="4" width="14" customWidth="1"/>
    <col min="5" max="5" width="15.140625" customWidth="1"/>
    <col min="6" max="6" width="16.28515625" customWidth="1"/>
    <col min="7" max="7" width="14.42578125" customWidth="1"/>
  </cols>
  <sheetData>
    <row r="2" spans="2:10" x14ac:dyDescent="0.25">
      <c r="B2" s="8" t="s">
        <v>82</v>
      </c>
    </row>
    <row r="4" spans="2:10" x14ac:dyDescent="0.25">
      <c r="B4" s="25" t="s">
        <v>63</v>
      </c>
      <c r="C4" s="25" t="s">
        <v>40</v>
      </c>
      <c r="D4" s="22" t="s">
        <v>61</v>
      </c>
      <c r="E4" s="23"/>
      <c r="F4" s="24"/>
      <c r="G4" s="22" t="s">
        <v>62</v>
      </c>
      <c r="H4" s="23"/>
      <c r="I4" s="24"/>
      <c r="J4" s="25" t="s">
        <v>60</v>
      </c>
    </row>
    <row r="5" spans="2:10" ht="62.25" x14ac:dyDescent="0.25">
      <c r="B5" s="26"/>
      <c r="C5" s="26"/>
      <c r="D5" s="10" t="s">
        <v>41</v>
      </c>
      <c r="E5" s="10" t="s">
        <v>42</v>
      </c>
      <c r="F5" s="10" t="s">
        <v>43</v>
      </c>
      <c r="G5" s="17" t="s">
        <v>41</v>
      </c>
      <c r="H5" s="17" t="s">
        <v>42</v>
      </c>
      <c r="I5" s="17" t="s">
        <v>43</v>
      </c>
      <c r="J5" s="26"/>
    </row>
    <row r="6" spans="2:10" ht="15" customHeight="1" x14ac:dyDescent="0.25">
      <c r="B6" s="11" t="s">
        <v>1</v>
      </c>
      <c r="C6" s="12">
        <v>14846</v>
      </c>
      <c r="D6" s="12">
        <v>13518</v>
      </c>
      <c r="E6" s="12">
        <v>2342</v>
      </c>
      <c r="F6" s="13">
        <f>+E6/D6</f>
        <v>0.17325048084036099</v>
      </c>
      <c r="G6" s="12">
        <v>11311</v>
      </c>
      <c r="H6" s="12">
        <v>3319</v>
      </c>
      <c r="I6" s="13">
        <f t="shared" ref="I6:I12" si="0">+H6/G6</f>
        <v>0.29343117319423567</v>
      </c>
      <c r="J6" s="12">
        <f>+E6+H6</f>
        <v>5661</v>
      </c>
    </row>
    <row r="7" spans="2:10" x14ac:dyDescent="0.25">
      <c r="B7" s="11" t="s">
        <v>2</v>
      </c>
      <c r="C7" s="12">
        <v>72684</v>
      </c>
      <c r="D7" s="12">
        <v>65264</v>
      </c>
      <c r="E7" s="12">
        <v>12161</v>
      </c>
      <c r="F7" s="13">
        <f>+E7/D7</f>
        <v>0.18633549889678844</v>
      </c>
      <c r="G7" s="12">
        <v>54292</v>
      </c>
      <c r="H7" s="12">
        <v>16849</v>
      </c>
      <c r="I7" s="13">
        <f t="shared" si="0"/>
        <v>0.31034038164002065</v>
      </c>
      <c r="J7" s="12">
        <f t="shared" ref="J7:J12" si="1">+E7+H7</f>
        <v>29010</v>
      </c>
    </row>
    <row r="8" spans="2:10" x14ac:dyDescent="0.25">
      <c r="B8" s="11" t="s">
        <v>3</v>
      </c>
      <c r="C8" s="12">
        <v>48074</v>
      </c>
      <c r="D8" s="12">
        <v>44387</v>
      </c>
      <c r="E8" s="12">
        <v>7517</v>
      </c>
      <c r="F8" s="13">
        <f>+E8/D8</f>
        <v>0.16935138666726746</v>
      </c>
      <c r="G8" s="12">
        <v>37124</v>
      </c>
      <c r="H8" s="12">
        <v>10110</v>
      </c>
      <c r="I8" s="13">
        <f t="shared" si="0"/>
        <v>0.27233056782674281</v>
      </c>
      <c r="J8" s="12">
        <f t="shared" si="1"/>
        <v>17627</v>
      </c>
    </row>
    <row r="9" spans="2:10" ht="15" customHeight="1" x14ac:dyDescent="0.25">
      <c r="B9" s="11" t="s">
        <v>37</v>
      </c>
      <c r="C9" s="12">
        <v>3537</v>
      </c>
      <c r="D9" s="12">
        <v>3202</v>
      </c>
      <c r="E9" s="12">
        <v>634</v>
      </c>
      <c r="F9" s="13">
        <f>+E9/D9</f>
        <v>0.19800124921923798</v>
      </c>
      <c r="G9" s="12">
        <v>2527</v>
      </c>
      <c r="H9" s="12">
        <v>823</v>
      </c>
      <c r="I9" s="13">
        <f t="shared" si="0"/>
        <v>0.32568262762168582</v>
      </c>
      <c r="J9" s="12">
        <f t="shared" si="1"/>
        <v>1457</v>
      </c>
    </row>
    <row r="10" spans="2:10" x14ac:dyDescent="0.25">
      <c r="B10" s="11" t="s">
        <v>38</v>
      </c>
      <c r="C10" s="12">
        <v>969</v>
      </c>
      <c r="D10" s="12">
        <v>907</v>
      </c>
      <c r="E10" s="12">
        <v>161</v>
      </c>
      <c r="F10" s="13">
        <f>+E10/D10</f>
        <v>0.17750826901874311</v>
      </c>
      <c r="G10" s="12">
        <v>744</v>
      </c>
      <c r="H10" s="12">
        <v>329</v>
      </c>
      <c r="I10" s="13">
        <f t="shared" si="0"/>
        <v>0.44220430107526881</v>
      </c>
      <c r="J10" s="12">
        <f t="shared" si="1"/>
        <v>490</v>
      </c>
    </row>
    <row r="11" spans="2:10" x14ac:dyDescent="0.25">
      <c r="B11" s="11" t="s">
        <v>39</v>
      </c>
      <c r="C11" s="12">
        <v>1884</v>
      </c>
      <c r="D11" s="12">
        <v>1738</v>
      </c>
      <c r="E11" s="12">
        <v>249</v>
      </c>
      <c r="F11" s="13">
        <f t="shared" ref="F11:F12" si="2">+E11/D11</f>
        <v>0.14326812428078251</v>
      </c>
      <c r="G11" s="12">
        <v>1441</v>
      </c>
      <c r="H11" s="12">
        <v>506</v>
      </c>
      <c r="I11" s="13">
        <f t="shared" si="0"/>
        <v>0.35114503816793891</v>
      </c>
      <c r="J11" s="12">
        <f t="shared" si="1"/>
        <v>755</v>
      </c>
    </row>
    <row r="12" spans="2:10" x14ac:dyDescent="0.25">
      <c r="B12" s="11" t="s">
        <v>0</v>
      </c>
      <c r="C12" s="12">
        <f>SUM(C6:C11)</f>
        <v>141994</v>
      </c>
      <c r="D12" s="12">
        <f>SUM(D6:D11)</f>
        <v>129016</v>
      </c>
      <c r="E12" s="12">
        <f>SUM(E6:E11)</f>
        <v>23064</v>
      </c>
      <c r="F12" s="13">
        <f t="shared" si="2"/>
        <v>0.17876852483412911</v>
      </c>
      <c r="G12" s="12">
        <f>SUM(G6:G11)</f>
        <v>107439</v>
      </c>
      <c r="H12" s="12">
        <f>SUM(H6:H11)</f>
        <v>31936</v>
      </c>
      <c r="I12" s="13">
        <f t="shared" si="0"/>
        <v>0.29724774057837472</v>
      </c>
      <c r="J12" s="12">
        <f t="shared" si="1"/>
        <v>55000</v>
      </c>
    </row>
    <row r="13" spans="2:10" x14ac:dyDescent="0.25">
      <c r="B13" s="9" t="s">
        <v>64</v>
      </c>
    </row>
    <row r="14" spans="2:10" x14ac:dyDescent="0.25">
      <c r="B14" s="9" t="s">
        <v>44</v>
      </c>
    </row>
    <row r="15" spans="2:10" x14ac:dyDescent="0.25">
      <c r="B15" s="9" t="s">
        <v>65</v>
      </c>
    </row>
    <row r="16" spans="2:10" x14ac:dyDescent="0.25">
      <c r="B16" s="9" t="s">
        <v>78</v>
      </c>
    </row>
    <row r="17" spans="2:2" x14ac:dyDescent="0.25">
      <c r="B17" s="9"/>
    </row>
  </sheetData>
  <sheetProtection algorithmName="SHA-512" hashValue="6NijG4obJM2uY9lirmwgFuI5yrlcc7gW9zWWhvvFtMyxISf1SxHHl/u4FnuDeUZLAuHKKXc58AlURWJcqsfZuA==" saltValue="BE148ff44aL9e8AUjvnuvA==" spinCount="100000" sheet="1" objects="1" scenarios="1"/>
  <mergeCells count="5">
    <mergeCell ref="D4:F4"/>
    <mergeCell ref="G4:I4"/>
    <mergeCell ref="B4:B5"/>
    <mergeCell ref="C4:C5"/>
    <mergeCell ref="J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showGridLines="0" zoomScale="90" zoomScaleNormal="90" zoomScalePageLayoutView="70" workbookViewId="0">
      <selection activeCell="N13" sqref="N13"/>
    </sheetView>
  </sheetViews>
  <sheetFormatPr baseColWidth="10" defaultRowHeight="15" x14ac:dyDescent="0.25"/>
  <cols>
    <col min="2" max="2" width="28.85546875" customWidth="1"/>
    <col min="3" max="3" width="14.85546875" customWidth="1"/>
    <col min="4" max="4" width="16.42578125" customWidth="1"/>
    <col min="5" max="5" width="15.140625" customWidth="1"/>
    <col min="6" max="6" width="16.28515625" customWidth="1"/>
    <col min="7" max="7" width="14.42578125" customWidth="1"/>
  </cols>
  <sheetData>
    <row r="2" spans="2:10" x14ac:dyDescent="0.25">
      <c r="B2" s="8" t="s">
        <v>66</v>
      </c>
    </row>
    <row r="3" spans="2:10" x14ac:dyDescent="0.25">
      <c r="B3" s="8"/>
    </row>
    <row r="4" spans="2:10" x14ac:dyDescent="0.25">
      <c r="B4" s="25" t="s">
        <v>83</v>
      </c>
      <c r="C4" s="25" t="s">
        <v>40</v>
      </c>
      <c r="D4" s="22" t="s">
        <v>61</v>
      </c>
      <c r="E4" s="23"/>
      <c r="F4" s="24"/>
      <c r="G4" s="22" t="s">
        <v>62</v>
      </c>
      <c r="H4" s="23"/>
      <c r="I4" s="24"/>
      <c r="J4" s="25" t="s">
        <v>60</v>
      </c>
    </row>
    <row r="5" spans="2:10" ht="74.25" customHeight="1" x14ac:dyDescent="0.25">
      <c r="B5" s="26"/>
      <c r="C5" s="26"/>
      <c r="D5" s="18" t="s">
        <v>41</v>
      </c>
      <c r="E5" s="18" t="s">
        <v>42</v>
      </c>
      <c r="F5" s="18" t="s">
        <v>43</v>
      </c>
      <c r="G5" s="18" t="s">
        <v>41</v>
      </c>
      <c r="H5" s="18" t="s">
        <v>42</v>
      </c>
      <c r="I5" s="18" t="s">
        <v>43</v>
      </c>
      <c r="J5" s="26"/>
    </row>
    <row r="6" spans="2:10" x14ac:dyDescent="0.25">
      <c r="B6" s="2" t="s">
        <v>4</v>
      </c>
      <c r="C6" s="3">
        <v>2895</v>
      </c>
      <c r="D6" s="3">
        <v>2675</v>
      </c>
      <c r="E6" s="3">
        <v>410</v>
      </c>
      <c r="F6" s="7">
        <f t="shared" ref="F6:F32" si="0">+E6/D6</f>
        <v>0.15327102803738318</v>
      </c>
      <c r="G6" s="3">
        <v>2261</v>
      </c>
      <c r="H6" s="3">
        <v>573</v>
      </c>
      <c r="I6" s="7">
        <f t="shared" ref="I6:I32" si="1">+H6/G6</f>
        <v>0.25342768686421935</v>
      </c>
      <c r="J6" s="12">
        <f>+E6+H6</f>
        <v>983</v>
      </c>
    </row>
    <row r="7" spans="2:10" x14ac:dyDescent="0.25">
      <c r="B7" s="2" t="s">
        <v>5</v>
      </c>
      <c r="C7" s="3">
        <v>8255</v>
      </c>
      <c r="D7" s="3">
        <v>7693</v>
      </c>
      <c r="E7" s="3">
        <v>1247</v>
      </c>
      <c r="F7" s="7">
        <f t="shared" si="0"/>
        <v>0.16209541141297285</v>
      </c>
      <c r="G7" s="3">
        <v>6548</v>
      </c>
      <c r="H7" s="3">
        <v>1847</v>
      </c>
      <c r="I7" s="7">
        <f t="shared" si="1"/>
        <v>0.28207086133170434</v>
      </c>
      <c r="J7" s="12">
        <f t="shared" ref="J7:J32" si="2">+E7+H7</f>
        <v>3094</v>
      </c>
    </row>
    <row r="8" spans="2:10" x14ac:dyDescent="0.25">
      <c r="B8" s="2" t="s">
        <v>6</v>
      </c>
      <c r="C8" s="3">
        <v>3212</v>
      </c>
      <c r="D8" s="3">
        <v>2512</v>
      </c>
      <c r="E8" s="3">
        <v>523</v>
      </c>
      <c r="F8" s="7">
        <f t="shared" si="0"/>
        <v>0.20820063694267515</v>
      </c>
      <c r="G8" s="3">
        <v>2300</v>
      </c>
      <c r="H8" s="3">
        <v>801</v>
      </c>
      <c r="I8" s="7">
        <f t="shared" si="1"/>
        <v>0.3482608695652174</v>
      </c>
      <c r="J8" s="12">
        <f t="shared" si="2"/>
        <v>1324</v>
      </c>
    </row>
    <row r="9" spans="2:10" x14ac:dyDescent="0.25">
      <c r="B9" s="2" t="s">
        <v>7</v>
      </c>
      <c r="C9" s="3">
        <v>6469</v>
      </c>
      <c r="D9" s="3">
        <v>6153</v>
      </c>
      <c r="E9" s="3">
        <v>1227</v>
      </c>
      <c r="F9" s="7">
        <f t="shared" si="0"/>
        <v>0.19941491955143834</v>
      </c>
      <c r="G9" s="3">
        <v>4822</v>
      </c>
      <c r="H9" s="3">
        <v>1378</v>
      </c>
      <c r="I9" s="7">
        <f t="shared" si="1"/>
        <v>0.28577353795105764</v>
      </c>
      <c r="J9" s="12">
        <f t="shared" si="2"/>
        <v>2605</v>
      </c>
    </row>
    <row r="10" spans="2:10" x14ac:dyDescent="0.25">
      <c r="B10" s="2" t="s">
        <v>8</v>
      </c>
      <c r="C10" s="3">
        <v>4574</v>
      </c>
      <c r="D10" s="3">
        <v>3977</v>
      </c>
      <c r="E10" s="3">
        <v>675</v>
      </c>
      <c r="F10" s="7">
        <f t="shared" si="0"/>
        <v>0.16972592406336434</v>
      </c>
      <c r="G10" s="3">
        <v>3426</v>
      </c>
      <c r="H10" s="3">
        <v>1086</v>
      </c>
      <c r="I10" s="7">
        <f t="shared" si="1"/>
        <v>0.31698774080560421</v>
      </c>
      <c r="J10" s="12">
        <f t="shared" si="2"/>
        <v>1761</v>
      </c>
    </row>
    <row r="11" spans="2:10" x14ac:dyDescent="0.25">
      <c r="B11" s="2" t="s">
        <v>9</v>
      </c>
      <c r="C11" s="3">
        <v>10969</v>
      </c>
      <c r="D11" s="3">
        <v>9825</v>
      </c>
      <c r="E11" s="3">
        <v>2081</v>
      </c>
      <c r="F11" s="7">
        <f t="shared" si="0"/>
        <v>0.21180661577608142</v>
      </c>
      <c r="G11" s="3">
        <v>8097</v>
      </c>
      <c r="H11" s="3">
        <v>2272</v>
      </c>
      <c r="I11" s="7">
        <f t="shared" si="1"/>
        <v>0.2805977522539212</v>
      </c>
      <c r="J11" s="12">
        <f t="shared" si="2"/>
        <v>4353</v>
      </c>
    </row>
    <row r="12" spans="2:10" x14ac:dyDescent="0.25">
      <c r="B12" s="2" t="s">
        <v>10</v>
      </c>
      <c r="C12" s="3">
        <v>2554</v>
      </c>
      <c r="D12" s="3">
        <v>2369</v>
      </c>
      <c r="E12" s="3">
        <v>443</v>
      </c>
      <c r="F12" s="7">
        <f t="shared" si="0"/>
        <v>0.1869987336428873</v>
      </c>
      <c r="G12" s="3">
        <v>1894</v>
      </c>
      <c r="H12" s="3">
        <v>633</v>
      </c>
      <c r="I12" s="7">
        <f t="shared" si="1"/>
        <v>0.33421330517423442</v>
      </c>
      <c r="J12" s="12">
        <f t="shared" si="2"/>
        <v>1076</v>
      </c>
    </row>
    <row r="13" spans="2:10" x14ac:dyDescent="0.25">
      <c r="B13" s="2" t="s">
        <v>11</v>
      </c>
      <c r="C13" s="3">
        <v>6676</v>
      </c>
      <c r="D13" s="3">
        <v>6061</v>
      </c>
      <c r="E13" s="3">
        <v>962</v>
      </c>
      <c r="F13" s="7">
        <f t="shared" si="0"/>
        <v>0.15871968322059066</v>
      </c>
      <c r="G13" s="3">
        <v>5158</v>
      </c>
      <c r="H13" s="3">
        <v>1532</v>
      </c>
      <c r="I13" s="7">
        <f t="shared" si="1"/>
        <v>0.2970143466459868</v>
      </c>
      <c r="J13" s="12">
        <f t="shared" si="2"/>
        <v>2494</v>
      </c>
    </row>
    <row r="14" spans="2:10" x14ac:dyDescent="0.25">
      <c r="B14" s="2" t="s">
        <v>12</v>
      </c>
      <c r="C14" s="3">
        <v>2757</v>
      </c>
      <c r="D14" s="3">
        <v>2234</v>
      </c>
      <c r="E14" s="3">
        <v>459</v>
      </c>
      <c r="F14" s="7">
        <f t="shared" si="0"/>
        <v>0.20546105640107432</v>
      </c>
      <c r="G14" s="3">
        <v>1934</v>
      </c>
      <c r="H14" s="3">
        <v>685</v>
      </c>
      <c r="I14" s="7">
        <f t="shared" si="1"/>
        <v>0.3541882109617373</v>
      </c>
      <c r="J14" s="12">
        <f t="shared" si="2"/>
        <v>1144</v>
      </c>
    </row>
    <row r="15" spans="2:10" x14ac:dyDescent="0.25">
      <c r="B15" s="2" t="s">
        <v>13</v>
      </c>
      <c r="C15" s="3">
        <v>4485</v>
      </c>
      <c r="D15" s="3">
        <v>4088</v>
      </c>
      <c r="E15" s="3">
        <v>576</v>
      </c>
      <c r="F15" s="7">
        <f t="shared" si="0"/>
        <v>0.14090019569471623</v>
      </c>
      <c r="G15" s="3">
        <v>3547</v>
      </c>
      <c r="H15" s="3">
        <v>971</v>
      </c>
      <c r="I15" s="7">
        <f t="shared" si="1"/>
        <v>0.27375246687341415</v>
      </c>
      <c r="J15" s="12">
        <f t="shared" si="2"/>
        <v>1547</v>
      </c>
    </row>
    <row r="16" spans="2:10" x14ac:dyDescent="0.25">
      <c r="B16" s="2" t="s">
        <v>14</v>
      </c>
      <c r="C16" s="3">
        <v>4152</v>
      </c>
      <c r="D16" s="3">
        <v>3723</v>
      </c>
      <c r="E16" s="3">
        <v>651</v>
      </c>
      <c r="F16" s="7">
        <f t="shared" si="0"/>
        <v>0.17485898468976632</v>
      </c>
      <c r="G16" s="3">
        <v>3031</v>
      </c>
      <c r="H16" s="3">
        <v>840</v>
      </c>
      <c r="I16" s="7">
        <f t="shared" si="1"/>
        <v>0.27713625866050806</v>
      </c>
      <c r="J16" s="12">
        <f t="shared" si="2"/>
        <v>1491</v>
      </c>
    </row>
    <row r="17" spans="2:10" x14ac:dyDescent="0.25">
      <c r="B17" s="2" t="s">
        <v>15</v>
      </c>
      <c r="C17" s="3">
        <v>6871</v>
      </c>
      <c r="D17" s="3">
        <v>6330</v>
      </c>
      <c r="E17" s="3">
        <v>1104</v>
      </c>
      <c r="F17" s="7">
        <f t="shared" si="0"/>
        <v>0.17440758293838862</v>
      </c>
      <c r="G17" s="3">
        <v>5171</v>
      </c>
      <c r="H17" s="3">
        <v>1656</v>
      </c>
      <c r="I17" s="7">
        <f t="shared" si="1"/>
        <v>0.32024753432604913</v>
      </c>
      <c r="J17" s="12">
        <f t="shared" si="2"/>
        <v>2760</v>
      </c>
    </row>
    <row r="18" spans="2:10" x14ac:dyDescent="0.25">
      <c r="B18" s="2" t="s">
        <v>16</v>
      </c>
      <c r="C18" s="3">
        <v>8386</v>
      </c>
      <c r="D18" s="3">
        <v>7868</v>
      </c>
      <c r="E18" s="3">
        <v>1465</v>
      </c>
      <c r="F18" s="7">
        <f t="shared" si="0"/>
        <v>0.18619725470259277</v>
      </c>
      <c r="G18" s="3">
        <v>6413</v>
      </c>
      <c r="H18" s="3">
        <v>1919</v>
      </c>
      <c r="I18" s="7">
        <f t="shared" si="1"/>
        <v>0.29923592702323404</v>
      </c>
      <c r="J18" s="12">
        <f t="shared" si="2"/>
        <v>3384</v>
      </c>
    </row>
    <row r="19" spans="2:10" x14ac:dyDescent="0.25">
      <c r="B19" s="2" t="s">
        <v>17</v>
      </c>
      <c r="C19" s="3">
        <v>5580</v>
      </c>
      <c r="D19" s="3">
        <v>5291</v>
      </c>
      <c r="E19" s="3">
        <v>1098</v>
      </c>
      <c r="F19" s="7">
        <f t="shared" si="0"/>
        <v>0.20752220752220751</v>
      </c>
      <c r="G19" s="3">
        <v>4194</v>
      </c>
      <c r="H19" s="3">
        <v>1344</v>
      </c>
      <c r="I19" s="7">
        <f t="shared" si="1"/>
        <v>0.32045779685264664</v>
      </c>
      <c r="J19" s="12">
        <f t="shared" si="2"/>
        <v>2442</v>
      </c>
    </row>
    <row r="20" spans="2:10" x14ac:dyDescent="0.25">
      <c r="B20" s="2" t="s">
        <v>18</v>
      </c>
      <c r="C20" s="3">
        <v>22563</v>
      </c>
      <c r="D20" s="3">
        <v>20725</v>
      </c>
      <c r="E20" s="3">
        <v>3899</v>
      </c>
      <c r="F20" s="7">
        <f t="shared" si="0"/>
        <v>0.18813027744270205</v>
      </c>
      <c r="G20" s="3">
        <v>16579</v>
      </c>
      <c r="H20" s="3">
        <v>5482</v>
      </c>
      <c r="I20" s="7">
        <f t="shared" si="1"/>
        <v>0.33065926774835636</v>
      </c>
      <c r="J20" s="12">
        <f t="shared" si="2"/>
        <v>9381</v>
      </c>
    </row>
    <row r="21" spans="2:10" x14ac:dyDescent="0.25">
      <c r="B21" s="2" t="s">
        <v>19</v>
      </c>
      <c r="C21" s="3">
        <v>5134</v>
      </c>
      <c r="D21" s="3">
        <v>4754</v>
      </c>
      <c r="E21" s="3">
        <v>681</v>
      </c>
      <c r="F21" s="7">
        <f t="shared" si="0"/>
        <v>0.14324779133361379</v>
      </c>
      <c r="G21" s="3">
        <v>4069</v>
      </c>
      <c r="H21" s="3">
        <v>1104</v>
      </c>
      <c r="I21" s="7">
        <f t="shared" si="1"/>
        <v>0.27131973457852054</v>
      </c>
      <c r="J21" s="12">
        <f t="shared" si="2"/>
        <v>1785</v>
      </c>
    </row>
    <row r="22" spans="2:10" x14ac:dyDescent="0.25">
      <c r="B22" s="2" t="s">
        <v>20</v>
      </c>
      <c r="C22" s="3">
        <v>3692</v>
      </c>
      <c r="D22" s="3">
        <v>3525</v>
      </c>
      <c r="E22" s="3">
        <v>384</v>
      </c>
      <c r="F22" s="7">
        <f t="shared" si="0"/>
        <v>0.10893617021276596</v>
      </c>
      <c r="G22" s="3">
        <v>2998</v>
      </c>
      <c r="H22" s="3">
        <v>694</v>
      </c>
      <c r="I22" s="7">
        <f t="shared" si="1"/>
        <v>0.2314876584389593</v>
      </c>
      <c r="J22" s="12">
        <f t="shared" si="2"/>
        <v>1078</v>
      </c>
    </row>
    <row r="23" spans="2:10" x14ac:dyDescent="0.25">
      <c r="B23" s="2" t="s">
        <v>21</v>
      </c>
      <c r="C23" s="3">
        <v>554</v>
      </c>
      <c r="D23" s="3">
        <v>487</v>
      </c>
      <c r="E23" s="3">
        <v>89</v>
      </c>
      <c r="F23" s="7">
        <f t="shared" si="0"/>
        <v>0.18275154004106775</v>
      </c>
      <c r="G23" s="3">
        <v>416</v>
      </c>
      <c r="H23" s="3">
        <v>118</v>
      </c>
      <c r="I23" s="7">
        <f t="shared" si="1"/>
        <v>0.28365384615384615</v>
      </c>
      <c r="J23" s="12">
        <f t="shared" si="2"/>
        <v>207</v>
      </c>
    </row>
    <row r="24" spans="2:10" x14ac:dyDescent="0.25">
      <c r="B24" s="2" t="s">
        <v>22</v>
      </c>
      <c r="C24" s="3">
        <v>1362</v>
      </c>
      <c r="D24" s="3">
        <v>1240</v>
      </c>
      <c r="E24" s="3">
        <v>280</v>
      </c>
      <c r="F24" s="7">
        <f t="shared" si="0"/>
        <v>0.22580645161290322</v>
      </c>
      <c r="G24" s="3">
        <v>990</v>
      </c>
      <c r="H24" s="3">
        <v>276</v>
      </c>
      <c r="I24" s="7">
        <f t="shared" si="1"/>
        <v>0.27878787878787881</v>
      </c>
      <c r="J24" s="12">
        <f t="shared" si="2"/>
        <v>556</v>
      </c>
    </row>
    <row r="25" spans="2:10" x14ac:dyDescent="0.25">
      <c r="B25" s="2" t="s">
        <v>23</v>
      </c>
      <c r="C25" s="3">
        <v>1804</v>
      </c>
      <c r="D25" s="3">
        <v>1272</v>
      </c>
      <c r="E25" s="3">
        <v>282</v>
      </c>
      <c r="F25" s="7">
        <f t="shared" si="0"/>
        <v>0.22169811320754718</v>
      </c>
      <c r="G25" s="3">
        <v>1288</v>
      </c>
      <c r="H25" s="3">
        <v>426</v>
      </c>
      <c r="I25" s="7">
        <f t="shared" si="1"/>
        <v>0.33074534161490682</v>
      </c>
      <c r="J25" s="12">
        <f t="shared" si="2"/>
        <v>708</v>
      </c>
    </row>
    <row r="26" spans="2:10" x14ac:dyDescent="0.25">
      <c r="B26" s="2" t="s">
        <v>24</v>
      </c>
      <c r="C26" s="3">
        <v>7858</v>
      </c>
      <c r="D26" s="3">
        <v>7426</v>
      </c>
      <c r="E26" s="3">
        <v>1284</v>
      </c>
      <c r="F26" s="7">
        <f t="shared" si="0"/>
        <v>0.17290600592512792</v>
      </c>
      <c r="G26" s="3">
        <v>6087</v>
      </c>
      <c r="H26" s="3">
        <v>1816</v>
      </c>
      <c r="I26" s="7">
        <f t="shared" si="1"/>
        <v>0.29834072613767043</v>
      </c>
      <c r="J26" s="12">
        <f t="shared" si="2"/>
        <v>3100</v>
      </c>
    </row>
    <row r="27" spans="2:10" x14ac:dyDescent="0.25">
      <c r="B27" s="2" t="s">
        <v>25</v>
      </c>
      <c r="C27" s="3">
        <v>10193</v>
      </c>
      <c r="D27" s="3">
        <v>9128</v>
      </c>
      <c r="E27" s="3">
        <v>1475</v>
      </c>
      <c r="F27" s="7">
        <f t="shared" si="0"/>
        <v>0.16159070990359334</v>
      </c>
      <c r="G27" s="3">
        <v>8002</v>
      </c>
      <c r="H27" s="3">
        <v>1827</v>
      </c>
      <c r="I27" s="7">
        <f t="shared" si="1"/>
        <v>0.22831792051987004</v>
      </c>
      <c r="J27" s="12">
        <f t="shared" si="2"/>
        <v>3302</v>
      </c>
    </row>
    <row r="28" spans="2:10" x14ac:dyDescent="0.25">
      <c r="B28" s="2" t="s">
        <v>26</v>
      </c>
      <c r="C28" s="3">
        <v>5065</v>
      </c>
      <c r="D28" s="3">
        <v>4600</v>
      </c>
      <c r="E28" s="3">
        <v>689</v>
      </c>
      <c r="F28" s="7">
        <f t="shared" si="0"/>
        <v>0.14978260869565219</v>
      </c>
      <c r="G28" s="3">
        <v>3963</v>
      </c>
      <c r="H28" s="3">
        <v>1129</v>
      </c>
      <c r="I28" s="7">
        <f t="shared" si="1"/>
        <v>0.28488518798889728</v>
      </c>
      <c r="J28" s="12">
        <f t="shared" si="2"/>
        <v>1818</v>
      </c>
    </row>
    <row r="29" spans="2:10" x14ac:dyDescent="0.25">
      <c r="B29" s="2" t="s">
        <v>27</v>
      </c>
      <c r="C29" s="3">
        <v>1848</v>
      </c>
      <c r="D29" s="3">
        <v>1496</v>
      </c>
      <c r="E29" s="3">
        <v>419</v>
      </c>
      <c r="F29" s="7">
        <f t="shared" si="0"/>
        <v>0.28008021390374332</v>
      </c>
      <c r="G29" s="3">
        <v>1186</v>
      </c>
      <c r="H29" s="3">
        <v>452</v>
      </c>
      <c r="I29" s="7">
        <f t="shared" si="1"/>
        <v>0.38111298482293421</v>
      </c>
      <c r="J29" s="12">
        <f t="shared" si="2"/>
        <v>871</v>
      </c>
    </row>
    <row r="30" spans="2:10" x14ac:dyDescent="0.25">
      <c r="B30" s="2" t="s">
        <v>28</v>
      </c>
      <c r="C30" s="3">
        <v>1962</v>
      </c>
      <c r="D30" s="3">
        <v>1782</v>
      </c>
      <c r="E30" s="3">
        <v>310</v>
      </c>
      <c r="F30" s="7">
        <f t="shared" si="0"/>
        <v>0.17396184062850731</v>
      </c>
      <c r="G30" s="3">
        <v>1534</v>
      </c>
      <c r="H30" s="3">
        <v>492</v>
      </c>
      <c r="I30" s="7">
        <f t="shared" si="1"/>
        <v>0.32073011734028684</v>
      </c>
      <c r="J30" s="12">
        <f t="shared" si="2"/>
        <v>802</v>
      </c>
    </row>
    <row r="31" spans="2:10" x14ac:dyDescent="0.25">
      <c r="B31" s="2" t="s">
        <v>29</v>
      </c>
      <c r="C31" s="3">
        <v>2124</v>
      </c>
      <c r="D31" s="3">
        <v>1782</v>
      </c>
      <c r="E31" s="3">
        <v>351</v>
      </c>
      <c r="F31" s="7">
        <f t="shared" si="0"/>
        <v>0.19696969696969696</v>
      </c>
      <c r="G31" s="3">
        <v>1531</v>
      </c>
      <c r="H31" s="3">
        <v>583</v>
      </c>
      <c r="I31" s="7">
        <f t="shared" si="1"/>
        <v>0.38079686479425212</v>
      </c>
      <c r="J31" s="12">
        <f t="shared" si="2"/>
        <v>934</v>
      </c>
    </row>
    <row r="32" spans="2:10" x14ac:dyDescent="0.25">
      <c r="B32" s="2" t="s">
        <v>0</v>
      </c>
      <c r="C32" s="3">
        <f>SUM(C6:C31)</f>
        <v>141994</v>
      </c>
      <c r="D32" s="3">
        <f>SUM(D6:D31)</f>
        <v>129016</v>
      </c>
      <c r="E32" s="3">
        <f>SUM(E6:E31)</f>
        <v>23064</v>
      </c>
      <c r="F32" s="7">
        <f t="shared" si="0"/>
        <v>0.17876852483412911</v>
      </c>
      <c r="G32" s="3">
        <f>SUM(G6:G31)</f>
        <v>107439</v>
      </c>
      <c r="H32" s="3">
        <f>SUM(H6:H31)</f>
        <v>31936</v>
      </c>
      <c r="I32" s="7">
        <f t="shared" si="1"/>
        <v>0.29724774057837472</v>
      </c>
      <c r="J32" s="12">
        <f t="shared" si="2"/>
        <v>55000</v>
      </c>
    </row>
    <row r="33" spans="2:2" x14ac:dyDescent="0.25">
      <c r="B33" s="9" t="s">
        <v>64</v>
      </c>
    </row>
    <row r="34" spans="2:2" x14ac:dyDescent="0.25">
      <c r="B34" s="9" t="s">
        <v>44</v>
      </c>
    </row>
    <row r="35" spans="2:2" x14ac:dyDescent="0.25">
      <c r="B35" s="9" t="s">
        <v>65</v>
      </c>
    </row>
    <row r="36" spans="2:2" x14ac:dyDescent="0.25">
      <c r="B36" s="21" t="s">
        <v>87</v>
      </c>
    </row>
    <row r="37" spans="2:2" x14ac:dyDescent="0.25">
      <c r="B37" s="9" t="s">
        <v>78</v>
      </c>
    </row>
  </sheetData>
  <sheetProtection algorithmName="SHA-512" hashValue="F/TqUwNqWlkpPB3c/mxJXKyn66j4vPfY6kEM9mTnC4cOLuYUaxoea2SztIssRIwkgpgzkqIwNU62PB1Prl0/TA==" saltValue="q7Yei0CKgsYHs67rAba6Hg==" spinCount="100000" sheet="1" objects="1" scenarios="1"/>
  <mergeCells count="5">
    <mergeCell ref="C4:C5"/>
    <mergeCell ref="D4:F4"/>
    <mergeCell ref="G4:I4"/>
    <mergeCell ref="J4:J5"/>
    <mergeCell ref="B4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showGridLines="0" topLeftCell="A16" zoomScale="120" zoomScaleNormal="120" zoomScalePageLayoutView="70" workbookViewId="0">
      <selection activeCell="B40" sqref="B40"/>
    </sheetView>
  </sheetViews>
  <sheetFormatPr baseColWidth="10" defaultColWidth="10.85546875" defaultRowHeight="15" x14ac:dyDescent="0.25"/>
  <cols>
    <col min="1" max="1" width="10.85546875" style="1"/>
    <col min="2" max="2" width="20" style="1" customWidth="1"/>
    <col min="3" max="3" width="15.7109375" style="1" customWidth="1"/>
    <col min="4" max="4" width="19.7109375" style="1" customWidth="1"/>
    <col min="5" max="5" width="14.140625" style="1" customWidth="1"/>
    <col min="6" max="6" width="14.42578125" style="1" customWidth="1"/>
    <col min="7" max="7" width="14.85546875" style="1" customWidth="1"/>
    <col min="8" max="8" width="14.42578125" style="1" customWidth="1"/>
    <col min="9" max="16384" width="10.85546875" style="1"/>
  </cols>
  <sheetData>
    <row r="2" spans="2:8" x14ac:dyDescent="0.25">
      <c r="B2" s="8" t="s">
        <v>67</v>
      </c>
    </row>
    <row r="4" spans="2:8" x14ac:dyDescent="0.25">
      <c r="B4" s="25" t="s">
        <v>85</v>
      </c>
      <c r="C4" s="27" t="s">
        <v>55</v>
      </c>
      <c r="D4" s="27"/>
      <c r="E4" s="27"/>
      <c r="F4" s="27" t="s">
        <v>56</v>
      </c>
      <c r="G4" s="27"/>
      <c r="H4" s="27"/>
    </row>
    <row r="5" spans="2:8" ht="32.25" x14ac:dyDescent="0.25">
      <c r="B5" s="26"/>
      <c r="C5" s="10" t="s">
        <v>79</v>
      </c>
      <c r="D5" s="10" t="s">
        <v>80</v>
      </c>
      <c r="E5" s="10" t="s">
        <v>68</v>
      </c>
      <c r="F5" s="10" t="s">
        <v>79</v>
      </c>
      <c r="G5" s="10" t="s">
        <v>81</v>
      </c>
      <c r="H5" s="10" t="s">
        <v>68</v>
      </c>
    </row>
    <row r="6" spans="2:8" x14ac:dyDescent="0.25">
      <c r="B6" s="2" t="s">
        <v>4</v>
      </c>
      <c r="C6" s="3">
        <v>651</v>
      </c>
      <c r="D6" s="3">
        <v>651</v>
      </c>
      <c r="E6" s="4">
        <f>+D6/C6</f>
        <v>1</v>
      </c>
      <c r="F6" s="3">
        <v>195</v>
      </c>
      <c r="G6" s="3">
        <v>195</v>
      </c>
      <c r="H6" s="4">
        <f>+G6/F6</f>
        <v>1</v>
      </c>
    </row>
    <row r="7" spans="2:8" x14ac:dyDescent="0.25">
      <c r="B7" s="2" t="s">
        <v>5</v>
      </c>
      <c r="C7" s="3">
        <v>2219</v>
      </c>
      <c r="D7" s="3">
        <v>2219</v>
      </c>
      <c r="E7" s="4">
        <f t="shared" ref="E7:E32" si="0">+D7/C7</f>
        <v>1</v>
      </c>
      <c r="F7" s="3">
        <v>517</v>
      </c>
      <c r="G7" s="3">
        <v>517</v>
      </c>
      <c r="H7" s="4">
        <f t="shared" ref="H7:H32" si="1">+G7/F7</f>
        <v>1</v>
      </c>
    </row>
    <row r="8" spans="2:8" x14ac:dyDescent="0.25">
      <c r="B8" s="2" t="s">
        <v>6</v>
      </c>
      <c r="C8" s="3">
        <v>907</v>
      </c>
      <c r="D8" s="3">
        <v>907</v>
      </c>
      <c r="E8" s="4">
        <f t="shared" si="0"/>
        <v>1</v>
      </c>
      <c r="F8" s="3">
        <v>291</v>
      </c>
      <c r="G8" s="3">
        <v>291</v>
      </c>
      <c r="H8" s="4">
        <f t="shared" si="1"/>
        <v>1</v>
      </c>
    </row>
    <row r="9" spans="2:8" x14ac:dyDescent="0.25">
      <c r="B9" s="2" t="s">
        <v>7</v>
      </c>
      <c r="C9" s="3">
        <v>1475</v>
      </c>
      <c r="D9" s="3">
        <v>1475</v>
      </c>
      <c r="E9" s="4">
        <f t="shared" si="0"/>
        <v>1</v>
      </c>
      <c r="F9" s="3">
        <v>578</v>
      </c>
      <c r="G9" s="3">
        <v>578</v>
      </c>
      <c r="H9" s="4">
        <f t="shared" si="1"/>
        <v>1</v>
      </c>
    </row>
    <row r="10" spans="2:8" x14ac:dyDescent="0.25">
      <c r="B10" s="2" t="s">
        <v>8</v>
      </c>
      <c r="C10" s="3">
        <v>1279</v>
      </c>
      <c r="D10" s="3">
        <v>1279</v>
      </c>
      <c r="E10" s="4">
        <f t="shared" si="0"/>
        <v>1</v>
      </c>
      <c r="F10" s="3">
        <v>375</v>
      </c>
      <c r="G10" s="3">
        <v>375</v>
      </c>
      <c r="H10" s="4">
        <f t="shared" si="1"/>
        <v>1</v>
      </c>
    </row>
    <row r="11" spans="2:8" x14ac:dyDescent="0.25">
      <c r="B11" s="2" t="s">
        <v>9</v>
      </c>
      <c r="C11" s="3">
        <v>2257</v>
      </c>
      <c r="D11" s="3">
        <v>2257</v>
      </c>
      <c r="E11" s="4">
        <f t="shared" si="0"/>
        <v>1</v>
      </c>
      <c r="F11" s="3">
        <v>1450</v>
      </c>
      <c r="G11" s="3">
        <v>1450</v>
      </c>
      <c r="H11" s="4">
        <f t="shared" si="1"/>
        <v>1</v>
      </c>
    </row>
    <row r="12" spans="2:8" x14ac:dyDescent="0.25">
      <c r="B12" s="2" t="s">
        <v>10</v>
      </c>
      <c r="C12" s="3">
        <v>701</v>
      </c>
      <c r="D12" s="3">
        <v>701</v>
      </c>
      <c r="E12" s="4">
        <f t="shared" si="0"/>
        <v>1</v>
      </c>
      <c r="F12" s="3">
        <v>143</v>
      </c>
      <c r="G12" s="3">
        <v>143</v>
      </c>
      <c r="H12" s="4">
        <f t="shared" si="1"/>
        <v>1</v>
      </c>
    </row>
    <row r="13" spans="2:8" x14ac:dyDescent="0.25">
      <c r="B13" s="2" t="s">
        <v>11</v>
      </c>
      <c r="C13" s="3">
        <v>1848</v>
      </c>
      <c r="D13" s="3">
        <v>1848</v>
      </c>
      <c r="E13" s="4">
        <f t="shared" si="0"/>
        <v>1</v>
      </c>
      <c r="F13" s="3">
        <v>383</v>
      </c>
      <c r="G13" s="3">
        <v>383</v>
      </c>
      <c r="H13" s="4">
        <f t="shared" si="1"/>
        <v>1</v>
      </c>
    </row>
    <row r="14" spans="2:8" x14ac:dyDescent="0.25">
      <c r="B14" s="2" t="s">
        <v>12</v>
      </c>
      <c r="C14" s="3">
        <v>774</v>
      </c>
      <c r="D14" s="3">
        <v>774</v>
      </c>
      <c r="E14" s="4">
        <f t="shared" si="0"/>
        <v>1</v>
      </c>
      <c r="F14" s="3">
        <v>298</v>
      </c>
      <c r="G14" s="3">
        <v>298</v>
      </c>
      <c r="H14" s="4">
        <f t="shared" si="1"/>
        <v>1</v>
      </c>
    </row>
    <row r="15" spans="2:8" x14ac:dyDescent="0.25">
      <c r="B15" s="2" t="s">
        <v>13</v>
      </c>
      <c r="C15" s="3">
        <v>1095</v>
      </c>
      <c r="D15" s="3">
        <v>1095</v>
      </c>
      <c r="E15" s="4">
        <f t="shared" si="0"/>
        <v>1</v>
      </c>
      <c r="F15" s="3">
        <v>294</v>
      </c>
      <c r="G15" s="3">
        <v>294</v>
      </c>
      <c r="H15" s="4">
        <f t="shared" si="1"/>
        <v>1</v>
      </c>
    </row>
    <row r="16" spans="2:8" x14ac:dyDescent="0.25">
      <c r="B16" s="2" t="s">
        <v>14</v>
      </c>
      <c r="C16" s="3">
        <v>976</v>
      </c>
      <c r="D16" s="3">
        <v>976</v>
      </c>
      <c r="E16" s="4">
        <f t="shared" si="0"/>
        <v>1</v>
      </c>
      <c r="F16" s="3">
        <v>337</v>
      </c>
      <c r="G16" s="3">
        <v>337</v>
      </c>
      <c r="H16" s="4">
        <f t="shared" si="1"/>
        <v>1</v>
      </c>
    </row>
    <row r="17" spans="2:8" x14ac:dyDescent="0.25">
      <c r="B17" s="2" t="s">
        <v>15</v>
      </c>
      <c r="C17" s="3">
        <v>1978</v>
      </c>
      <c r="D17" s="3">
        <v>1978</v>
      </c>
      <c r="E17" s="4">
        <f t="shared" si="0"/>
        <v>1</v>
      </c>
      <c r="F17" s="3">
        <v>457</v>
      </c>
      <c r="G17" s="3">
        <v>457</v>
      </c>
      <c r="H17" s="4">
        <f t="shared" si="1"/>
        <v>1</v>
      </c>
    </row>
    <row r="18" spans="2:8" x14ac:dyDescent="0.25">
      <c r="B18" s="2" t="s">
        <v>16</v>
      </c>
      <c r="C18" s="3">
        <v>2298</v>
      </c>
      <c r="D18" s="3">
        <v>2298</v>
      </c>
      <c r="E18" s="4">
        <f t="shared" si="0"/>
        <v>1</v>
      </c>
      <c r="F18" s="3">
        <v>524</v>
      </c>
      <c r="G18" s="3">
        <v>524</v>
      </c>
      <c r="H18" s="4">
        <f t="shared" si="1"/>
        <v>1</v>
      </c>
    </row>
    <row r="19" spans="2:8" x14ac:dyDescent="0.25">
      <c r="B19" s="2" t="s">
        <v>17</v>
      </c>
      <c r="C19" s="3">
        <v>1339</v>
      </c>
      <c r="D19" s="3">
        <v>1339</v>
      </c>
      <c r="E19" s="4">
        <f t="shared" si="0"/>
        <v>1</v>
      </c>
      <c r="F19" s="3">
        <v>397</v>
      </c>
      <c r="G19" s="3">
        <v>397</v>
      </c>
      <c r="H19" s="4">
        <f t="shared" si="1"/>
        <v>1</v>
      </c>
    </row>
    <row r="20" spans="2:8" x14ac:dyDescent="0.25">
      <c r="B20" s="2" t="s">
        <v>18</v>
      </c>
      <c r="C20" s="3">
        <v>6238</v>
      </c>
      <c r="D20" s="3">
        <v>6238</v>
      </c>
      <c r="E20" s="4">
        <f t="shared" si="0"/>
        <v>1</v>
      </c>
      <c r="F20" s="3">
        <v>1242</v>
      </c>
      <c r="G20" s="3">
        <v>1242</v>
      </c>
      <c r="H20" s="4">
        <f t="shared" si="1"/>
        <v>1</v>
      </c>
    </row>
    <row r="21" spans="2:8" x14ac:dyDescent="0.25">
      <c r="B21" s="2" t="s">
        <v>30</v>
      </c>
      <c r="C21" s="3">
        <v>1322</v>
      </c>
      <c r="D21" s="3">
        <v>1322</v>
      </c>
      <c r="E21" s="4">
        <f t="shared" si="0"/>
        <v>1</v>
      </c>
      <c r="F21" s="3">
        <v>270</v>
      </c>
      <c r="G21" s="3">
        <v>270</v>
      </c>
      <c r="H21" s="4">
        <f t="shared" si="1"/>
        <v>1</v>
      </c>
    </row>
    <row r="22" spans="2:8" x14ac:dyDescent="0.25">
      <c r="B22" s="2" t="s">
        <v>20</v>
      </c>
      <c r="C22" s="3">
        <v>844</v>
      </c>
      <c r="D22" s="3">
        <v>844</v>
      </c>
      <c r="E22" s="4">
        <f t="shared" si="0"/>
        <v>1</v>
      </c>
      <c r="F22" s="3">
        <v>185</v>
      </c>
      <c r="G22" s="3">
        <v>185</v>
      </c>
      <c r="H22" s="4">
        <f t="shared" si="1"/>
        <v>1</v>
      </c>
    </row>
    <row r="23" spans="2:8" x14ac:dyDescent="0.25">
      <c r="B23" s="2" t="s">
        <v>21</v>
      </c>
      <c r="C23" s="3">
        <v>137</v>
      </c>
      <c r="D23" s="3">
        <v>137</v>
      </c>
      <c r="E23" s="4">
        <f t="shared" si="0"/>
        <v>1</v>
      </c>
      <c r="F23" s="3">
        <v>63</v>
      </c>
      <c r="G23" s="3">
        <v>63</v>
      </c>
      <c r="H23" s="4">
        <f t="shared" si="1"/>
        <v>1</v>
      </c>
    </row>
    <row r="24" spans="2:8" x14ac:dyDescent="0.25">
      <c r="B24" s="2" t="s">
        <v>22</v>
      </c>
      <c r="C24" s="3">
        <v>276</v>
      </c>
      <c r="D24" s="3">
        <v>276</v>
      </c>
      <c r="E24" s="4">
        <f t="shared" si="0"/>
        <v>1</v>
      </c>
      <c r="F24" s="3">
        <v>142</v>
      </c>
      <c r="G24" s="3">
        <v>142</v>
      </c>
      <c r="H24" s="4">
        <f t="shared" si="1"/>
        <v>1</v>
      </c>
    </row>
    <row r="25" spans="2:8" x14ac:dyDescent="0.25">
      <c r="B25" s="2" t="s">
        <v>23</v>
      </c>
      <c r="C25" s="3">
        <v>524</v>
      </c>
      <c r="D25" s="3">
        <v>524</v>
      </c>
      <c r="E25" s="4">
        <f t="shared" si="0"/>
        <v>1</v>
      </c>
      <c r="F25" s="3">
        <v>160</v>
      </c>
      <c r="G25" s="3">
        <v>160</v>
      </c>
      <c r="H25" s="4">
        <f t="shared" si="1"/>
        <v>1</v>
      </c>
    </row>
    <row r="26" spans="2:8" x14ac:dyDescent="0.25">
      <c r="B26" s="2" t="s">
        <v>24</v>
      </c>
      <c r="C26" s="3">
        <v>2231</v>
      </c>
      <c r="D26" s="3">
        <v>2231</v>
      </c>
      <c r="E26" s="4">
        <f t="shared" si="0"/>
        <v>1</v>
      </c>
      <c r="F26" s="3">
        <v>482</v>
      </c>
      <c r="G26" s="3">
        <v>482</v>
      </c>
      <c r="H26" s="4">
        <f t="shared" si="1"/>
        <v>1</v>
      </c>
    </row>
    <row r="27" spans="2:8" x14ac:dyDescent="0.25">
      <c r="B27" s="2" t="s">
        <v>25</v>
      </c>
      <c r="C27" s="3">
        <v>1703</v>
      </c>
      <c r="D27" s="3">
        <v>1703</v>
      </c>
      <c r="E27" s="4">
        <f t="shared" si="0"/>
        <v>1</v>
      </c>
      <c r="F27" s="3">
        <v>1485</v>
      </c>
      <c r="G27" s="3">
        <v>1485</v>
      </c>
      <c r="H27" s="4">
        <f t="shared" si="1"/>
        <v>1</v>
      </c>
    </row>
    <row r="28" spans="2:8" x14ac:dyDescent="0.25">
      <c r="B28" s="2" t="s">
        <v>26</v>
      </c>
      <c r="C28" s="3">
        <v>1372</v>
      </c>
      <c r="D28" s="3">
        <v>1372</v>
      </c>
      <c r="E28" s="4">
        <f t="shared" si="0"/>
        <v>1</v>
      </c>
      <c r="F28" s="3">
        <v>347</v>
      </c>
      <c r="G28" s="3">
        <v>347</v>
      </c>
      <c r="H28" s="4">
        <f t="shared" si="1"/>
        <v>1</v>
      </c>
    </row>
    <row r="29" spans="2:8" x14ac:dyDescent="0.25">
      <c r="B29" s="2" t="s">
        <v>31</v>
      </c>
      <c r="C29" s="3">
        <v>451</v>
      </c>
      <c r="D29" s="3">
        <v>451</v>
      </c>
      <c r="E29" s="4">
        <f t="shared" si="0"/>
        <v>1</v>
      </c>
      <c r="F29" s="3">
        <v>242</v>
      </c>
      <c r="G29" s="3">
        <v>242</v>
      </c>
      <c r="H29" s="4">
        <f t="shared" si="1"/>
        <v>1</v>
      </c>
    </row>
    <row r="30" spans="2:8" x14ac:dyDescent="0.25">
      <c r="B30" s="2" t="s">
        <v>28</v>
      </c>
      <c r="C30" s="3">
        <v>621</v>
      </c>
      <c r="D30" s="3">
        <v>621</v>
      </c>
      <c r="E30" s="4">
        <f t="shared" si="0"/>
        <v>1</v>
      </c>
      <c r="F30" s="3">
        <v>137</v>
      </c>
      <c r="G30" s="3">
        <v>137</v>
      </c>
      <c r="H30" s="4">
        <f t="shared" si="1"/>
        <v>1</v>
      </c>
    </row>
    <row r="31" spans="2:8" x14ac:dyDescent="0.25">
      <c r="B31" s="2" t="s">
        <v>29</v>
      </c>
      <c r="C31" s="3">
        <v>746</v>
      </c>
      <c r="D31" s="3">
        <v>746</v>
      </c>
      <c r="E31" s="4">
        <f t="shared" si="0"/>
        <v>1</v>
      </c>
      <c r="F31" s="3">
        <v>155</v>
      </c>
      <c r="G31" s="3">
        <v>155</v>
      </c>
      <c r="H31" s="4">
        <f t="shared" si="1"/>
        <v>1</v>
      </c>
    </row>
    <row r="32" spans="2:8" x14ac:dyDescent="0.25">
      <c r="B32" s="5" t="s">
        <v>69</v>
      </c>
      <c r="C32" s="3">
        <f>+SUM(C6:C31)</f>
        <v>36262</v>
      </c>
      <c r="D32" s="3">
        <f>+SUM(D6:D31)</f>
        <v>36262</v>
      </c>
      <c r="E32" s="4">
        <f t="shared" si="0"/>
        <v>1</v>
      </c>
      <c r="F32" s="3">
        <f>+SUM(F6:F31)</f>
        <v>11149</v>
      </c>
      <c r="G32" s="3">
        <f>+SUM(G6:G31)</f>
        <v>11149</v>
      </c>
      <c r="H32" s="4">
        <f t="shared" si="1"/>
        <v>1</v>
      </c>
    </row>
    <row r="33" spans="2:8" x14ac:dyDescent="0.25">
      <c r="E33" s="15"/>
    </row>
    <row r="35" spans="2:8" ht="15" customHeight="1" x14ac:dyDescent="0.25">
      <c r="B35" s="25" t="s">
        <v>84</v>
      </c>
      <c r="C35" s="27" t="s">
        <v>57</v>
      </c>
      <c r="D35" s="27"/>
      <c r="E35" s="27"/>
      <c r="F35" s="27" t="s">
        <v>58</v>
      </c>
      <c r="G35" s="27"/>
      <c r="H35" s="27"/>
    </row>
    <row r="36" spans="2:8" ht="42.75" customHeight="1" x14ac:dyDescent="0.25">
      <c r="B36" s="26"/>
      <c r="C36" s="16" t="s">
        <v>79</v>
      </c>
      <c r="D36" s="16" t="s">
        <v>80</v>
      </c>
      <c r="E36" s="16" t="s">
        <v>68</v>
      </c>
      <c r="F36" s="16" t="s">
        <v>79</v>
      </c>
      <c r="G36" s="16" t="s">
        <v>81</v>
      </c>
      <c r="H36" s="16" t="s">
        <v>68</v>
      </c>
    </row>
    <row r="37" spans="2:8" x14ac:dyDescent="0.25">
      <c r="B37" s="2" t="s">
        <v>54</v>
      </c>
      <c r="C37" s="3">
        <v>5444</v>
      </c>
      <c r="D37" s="3">
        <v>5444</v>
      </c>
      <c r="E37" s="4">
        <f t="shared" ref="E37" si="2">+D37/C37</f>
        <v>1</v>
      </c>
      <c r="F37" s="3">
        <v>2145</v>
      </c>
      <c r="G37" s="3">
        <v>2145</v>
      </c>
      <c r="H37" s="4">
        <f t="shared" ref="H37" si="3">+G37/F37</f>
        <v>1</v>
      </c>
    </row>
    <row r="39" spans="2:8" x14ac:dyDescent="0.25">
      <c r="B39" s="9" t="s">
        <v>59</v>
      </c>
    </row>
    <row r="40" spans="2:8" x14ac:dyDescent="0.25">
      <c r="B40" s="9" t="s">
        <v>86</v>
      </c>
    </row>
    <row r="41" spans="2:8" x14ac:dyDescent="0.25">
      <c r="B41" s="9" t="s">
        <v>78</v>
      </c>
    </row>
    <row r="49" spans="3:6" x14ac:dyDescent="0.25">
      <c r="C49" s="19"/>
      <c r="D49" s="19"/>
      <c r="E49" s="19"/>
      <c r="F49" s="19"/>
    </row>
  </sheetData>
  <sheetProtection algorithmName="SHA-512" hashValue="FKLC6Y5AucLA4B66l3QdjF2MRPzFc02t6aXtvi7xJA2i1oYuag+PJSdf335G2kFAep1Nd4BNYkLpCfKYvtLZ1g==" saltValue="zAxV84s3t2WhtG4zV58c+w==" spinCount="100000" sheet="1" objects="1" scenarios="1"/>
  <mergeCells count="6">
    <mergeCell ref="B4:B5"/>
    <mergeCell ref="C4:E4"/>
    <mergeCell ref="F4:H4"/>
    <mergeCell ref="B35:B36"/>
    <mergeCell ref="C35:E35"/>
    <mergeCell ref="F35:H35"/>
  </mergeCells>
  <conditionalFormatting sqref="E6:E32">
    <cfRule type="cellIs" dxfId="2" priority="4" operator="greaterThan">
      <formula>1</formula>
    </cfRule>
  </conditionalFormatting>
  <conditionalFormatting sqref="H7:H32">
    <cfRule type="cellIs" dxfId="1" priority="2" operator="greaterThan">
      <formula>1</formula>
    </cfRule>
  </conditionalFormatting>
  <conditionalFormatting sqref="H6:H32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showGridLines="0" zoomScale="70" zoomScaleNormal="70" zoomScalePageLayoutView="70" workbookViewId="0">
      <selection activeCell="B24" sqref="B24"/>
    </sheetView>
  </sheetViews>
  <sheetFormatPr baseColWidth="10" defaultColWidth="10.85546875" defaultRowHeight="15" x14ac:dyDescent="0.25"/>
  <cols>
    <col min="1" max="1" width="10.85546875" style="6"/>
    <col min="2" max="2" width="22.42578125" style="6" customWidth="1"/>
    <col min="3" max="3" width="14.140625" style="6" customWidth="1"/>
    <col min="4" max="4" width="15.42578125" style="6" customWidth="1"/>
    <col min="5" max="5" width="14.28515625" style="6" customWidth="1"/>
    <col min="6" max="6" width="10.85546875" style="6"/>
    <col min="7" max="7" width="15.7109375" style="6" customWidth="1"/>
    <col min="8" max="8" width="16.140625" style="6" customWidth="1"/>
    <col min="9" max="9" width="14.28515625" style="6" customWidth="1"/>
    <col min="10" max="16384" width="10.85546875" style="6"/>
  </cols>
  <sheetData>
    <row r="2" spans="2:11" x14ac:dyDescent="0.25">
      <c r="B2" s="8" t="s">
        <v>71</v>
      </c>
    </row>
    <row r="3" spans="2:11" x14ac:dyDescent="0.25">
      <c r="B3" s="8"/>
    </row>
    <row r="4" spans="2:11" x14ac:dyDescent="0.25">
      <c r="B4" s="27" t="s">
        <v>32</v>
      </c>
      <c r="C4" s="27" t="s">
        <v>70</v>
      </c>
      <c r="D4" s="27" t="s">
        <v>61</v>
      </c>
      <c r="E4" s="27"/>
      <c r="F4" s="27"/>
      <c r="G4" s="27"/>
      <c r="H4" s="27" t="s">
        <v>62</v>
      </c>
      <c r="I4" s="27"/>
      <c r="J4" s="27"/>
      <c r="K4" s="27"/>
    </row>
    <row r="5" spans="2:11" ht="47.25" x14ac:dyDescent="0.25">
      <c r="B5" s="27"/>
      <c r="C5" s="27"/>
      <c r="D5" s="18" t="s">
        <v>36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33</v>
      </c>
      <c r="J5" s="18" t="s">
        <v>34</v>
      </c>
      <c r="K5" s="18" t="s">
        <v>35</v>
      </c>
    </row>
    <row r="6" spans="2:11" ht="17.25" customHeight="1" x14ac:dyDescent="0.25">
      <c r="B6" s="25" t="s">
        <v>49</v>
      </c>
      <c r="C6" s="11" t="s">
        <v>1</v>
      </c>
      <c r="D6" s="3">
        <v>2342</v>
      </c>
      <c r="E6" s="14">
        <v>141.83603757472272</v>
      </c>
      <c r="F6" s="14">
        <v>140.91241386414742</v>
      </c>
      <c r="G6" s="14">
        <v>142.75966128529802</v>
      </c>
      <c r="H6" s="3">
        <v>3319</v>
      </c>
      <c r="I6" s="14">
        <v>97.149743898764854</v>
      </c>
      <c r="J6" s="14">
        <v>96.11586823210402</v>
      </c>
      <c r="K6" s="14">
        <v>98.183619565425687</v>
      </c>
    </row>
    <row r="7" spans="2:11" x14ac:dyDescent="0.25">
      <c r="B7" s="28"/>
      <c r="C7" s="11" t="s">
        <v>2</v>
      </c>
      <c r="D7" s="3">
        <v>12161</v>
      </c>
      <c r="E7" s="14">
        <v>106.49062577090702</v>
      </c>
      <c r="F7" s="14">
        <v>106.02274457139389</v>
      </c>
      <c r="G7" s="14">
        <v>106.95850697042015</v>
      </c>
      <c r="H7" s="3">
        <v>16849</v>
      </c>
      <c r="I7" s="14">
        <v>90.618879458721395</v>
      </c>
      <c r="J7" s="14">
        <v>90.056463919515039</v>
      </c>
      <c r="K7" s="14">
        <v>91.181294997927751</v>
      </c>
    </row>
    <row r="8" spans="2:11" x14ac:dyDescent="0.25">
      <c r="B8" s="28"/>
      <c r="C8" s="11" t="s">
        <v>3</v>
      </c>
      <c r="D8" s="3">
        <v>7517</v>
      </c>
      <c r="E8" s="14">
        <v>132.72083277903334</v>
      </c>
      <c r="F8" s="14">
        <v>132.11629644253642</v>
      </c>
      <c r="G8" s="14">
        <v>133.32536911553026</v>
      </c>
      <c r="H8" s="3">
        <v>10110</v>
      </c>
      <c r="I8" s="14">
        <v>98.288328387734921</v>
      </c>
      <c r="J8" s="14">
        <v>97.594626276596514</v>
      </c>
      <c r="K8" s="14">
        <v>98.982030498873328</v>
      </c>
    </row>
    <row r="9" spans="2:11" ht="15" customHeight="1" x14ac:dyDescent="0.25">
      <c r="B9" s="28"/>
      <c r="C9" s="11" t="s">
        <v>37</v>
      </c>
      <c r="D9" s="3">
        <v>634</v>
      </c>
      <c r="E9" s="14">
        <v>125.44164037854877</v>
      </c>
      <c r="F9" s="14">
        <v>123.30226693997155</v>
      </c>
      <c r="G9" s="14">
        <v>127.58101381712599</v>
      </c>
      <c r="H9" s="3">
        <v>823</v>
      </c>
      <c r="I9" s="14">
        <v>69.176792223572349</v>
      </c>
      <c r="J9" s="14">
        <v>66.962065277095988</v>
      </c>
      <c r="K9" s="14">
        <v>71.39151917004871</v>
      </c>
    </row>
    <row r="10" spans="2:11" x14ac:dyDescent="0.25">
      <c r="B10" s="28"/>
      <c r="C10" s="11" t="s">
        <v>38</v>
      </c>
      <c r="D10" s="3">
        <v>161</v>
      </c>
      <c r="E10" s="14">
        <v>144.50310559006209</v>
      </c>
      <c r="F10" s="14">
        <v>141.01233420294338</v>
      </c>
      <c r="G10" s="14">
        <v>147.9938769771808</v>
      </c>
      <c r="H10" s="3">
        <v>329</v>
      </c>
      <c r="I10" s="14">
        <v>78.533434650455888</v>
      </c>
      <c r="J10" s="14">
        <v>75.118943859153575</v>
      </c>
      <c r="K10" s="14">
        <v>81.947925441758201</v>
      </c>
    </row>
    <row r="11" spans="2:11" x14ac:dyDescent="0.25">
      <c r="B11" s="26"/>
      <c r="C11" s="11" t="s">
        <v>39</v>
      </c>
      <c r="D11" s="3">
        <v>249</v>
      </c>
      <c r="E11" s="14">
        <v>128.14257028112451</v>
      </c>
      <c r="F11" s="14">
        <v>124.95260989497382</v>
      </c>
      <c r="G11" s="14">
        <v>131.33253066727519</v>
      </c>
      <c r="H11" s="3">
        <v>506</v>
      </c>
      <c r="I11" s="14">
        <v>66.526679841897263</v>
      </c>
      <c r="J11" s="14">
        <v>63.693255609412823</v>
      </c>
      <c r="K11" s="14">
        <v>69.360104074381695</v>
      </c>
    </row>
    <row r="12" spans="2:11" x14ac:dyDescent="0.25">
      <c r="B12" s="25" t="s">
        <v>48</v>
      </c>
      <c r="C12" s="11" t="s">
        <v>1</v>
      </c>
      <c r="D12" s="3">
        <v>11176</v>
      </c>
      <c r="E12" s="14">
        <v>99.695105583392973</v>
      </c>
      <c r="F12" s="14">
        <v>99.108147047315953</v>
      </c>
      <c r="G12" s="14">
        <v>100.28206411946999</v>
      </c>
      <c r="H12" s="3">
        <v>7992</v>
      </c>
      <c r="I12" s="14">
        <v>51.430805805805875</v>
      </c>
      <c r="J12" s="14">
        <v>50.738016756964569</v>
      </c>
      <c r="K12" s="14">
        <v>52.12359485464718</v>
      </c>
    </row>
    <row r="13" spans="2:11" x14ac:dyDescent="0.25">
      <c r="B13" s="28"/>
      <c r="C13" s="11" t="s">
        <v>2</v>
      </c>
      <c r="D13" s="3">
        <v>53103</v>
      </c>
      <c r="E13" s="14">
        <v>60.491026872305021</v>
      </c>
      <c r="F13" s="14">
        <v>60.230961545133063</v>
      </c>
      <c r="G13" s="14">
        <v>60.751092199476979</v>
      </c>
      <c r="H13" s="3">
        <v>37443</v>
      </c>
      <c r="I13" s="14">
        <v>36.25196966055023</v>
      </c>
      <c r="J13" s="14">
        <v>35.93787201809603</v>
      </c>
      <c r="K13" s="14">
        <v>36.566067303004431</v>
      </c>
    </row>
    <row r="14" spans="2:11" x14ac:dyDescent="0.25">
      <c r="B14" s="28"/>
      <c r="C14" s="11" t="s">
        <v>3</v>
      </c>
      <c r="D14" s="3">
        <v>36870</v>
      </c>
      <c r="E14" s="14">
        <v>86.843368592351297</v>
      </c>
      <c r="F14" s="14">
        <v>86.487379780619264</v>
      </c>
      <c r="G14" s="14">
        <v>87.199357404083329</v>
      </c>
      <c r="H14" s="3">
        <v>27014</v>
      </c>
      <c r="I14" s="14">
        <v>48.072203301991827</v>
      </c>
      <c r="J14" s="14">
        <v>47.621409723801314</v>
      </c>
      <c r="K14" s="14">
        <v>48.52299688018234</v>
      </c>
    </row>
    <row r="15" spans="2:11" x14ac:dyDescent="0.25">
      <c r="B15" s="28"/>
      <c r="C15" s="11" t="s">
        <v>37</v>
      </c>
      <c r="D15" s="3">
        <v>2568</v>
      </c>
      <c r="E15" s="14">
        <v>85.483839563863114</v>
      </c>
      <c r="F15" s="14">
        <v>84.21302003993064</v>
      </c>
      <c r="G15" s="14">
        <v>86.754659087795588</v>
      </c>
      <c r="H15" s="3">
        <v>1704</v>
      </c>
      <c r="I15" s="14">
        <v>35.061619718309885</v>
      </c>
      <c r="J15" s="14">
        <v>33.698224907154028</v>
      </c>
      <c r="K15" s="14">
        <v>36.425014529465741</v>
      </c>
    </row>
    <row r="16" spans="2:11" x14ac:dyDescent="0.25">
      <c r="B16" s="28"/>
      <c r="C16" s="11" t="s">
        <v>38</v>
      </c>
      <c r="D16" s="3">
        <v>746</v>
      </c>
      <c r="E16" s="14">
        <v>107.1447721179625</v>
      </c>
      <c r="F16" s="14">
        <v>104.96733943867319</v>
      </c>
      <c r="G16" s="14">
        <v>109.32220479725181</v>
      </c>
      <c r="H16" s="3">
        <v>415</v>
      </c>
      <c r="I16" s="14">
        <v>53.168674698795172</v>
      </c>
      <c r="J16" s="14">
        <v>50.405599709497743</v>
      </c>
      <c r="K16" s="14">
        <v>55.931749688092602</v>
      </c>
    </row>
    <row r="17" spans="2:11" x14ac:dyDescent="0.25">
      <c r="B17" s="26"/>
      <c r="C17" s="11" t="s">
        <v>39</v>
      </c>
      <c r="D17" s="3">
        <v>1489</v>
      </c>
      <c r="E17" s="14">
        <v>89.942914707857611</v>
      </c>
      <c r="F17" s="14">
        <v>88.262258763997551</v>
      </c>
      <c r="G17" s="14">
        <v>91.623570651717671</v>
      </c>
      <c r="H17" s="3">
        <v>935</v>
      </c>
      <c r="I17" s="14">
        <v>32.475935828877027</v>
      </c>
      <c r="J17" s="14">
        <v>30.750507983591579</v>
      </c>
      <c r="K17" s="14">
        <v>34.201363674162479</v>
      </c>
    </row>
    <row r="18" spans="2:11" x14ac:dyDescent="0.25">
      <c r="B18" s="29" t="s">
        <v>0</v>
      </c>
      <c r="C18" s="30"/>
      <c r="D18" s="3">
        <v>129016</v>
      </c>
      <c r="E18" s="14">
        <v>83.100681310845005</v>
      </c>
      <c r="F18" s="14">
        <v>82.88948374393172</v>
      </c>
      <c r="G18" s="14">
        <v>83.311878877758289</v>
      </c>
      <c r="H18" s="3">
        <f>SUM(H6:H17)</f>
        <v>107439</v>
      </c>
      <c r="I18" s="14">
        <v>57.135863140945233</v>
      </c>
      <c r="J18" s="14">
        <v>56.885842989777764</v>
      </c>
      <c r="K18" s="14">
        <v>57.385883292112702</v>
      </c>
    </row>
    <row r="19" spans="2:11" x14ac:dyDescent="0.25">
      <c r="B19" s="9" t="s">
        <v>45</v>
      </c>
    </row>
    <row r="20" spans="2:11" x14ac:dyDescent="0.25">
      <c r="B20" s="9" t="s">
        <v>75</v>
      </c>
    </row>
    <row r="21" spans="2:11" x14ac:dyDescent="0.25">
      <c r="B21" s="9" t="s">
        <v>46</v>
      </c>
    </row>
    <row r="22" spans="2:11" x14ac:dyDescent="0.25">
      <c r="B22" s="9" t="s">
        <v>47</v>
      </c>
    </row>
    <row r="23" spans="2:11" x14ac:dyDescent="0.25">
      <c r="B23" s="9" t="s">
        <v>74</v>
      </c>
    </row>
    <row r="24" spans="2:11" x14ac:dyDescent="0.25">
      <c r="B24" s="9" t="s">
        <v>78</v>
      </c>
    </row>
    <row r="25" spans="2:11" x14ac:dyDescent="0.25">
      <c r="B25" s="9"/>
    </row>
    <row r="27" spans="2:11" x14ac:dyDescent="0.25">
      <c r="D27" s="20"/>
    </row>
    <row r="28" spans="2:11" x14ac:dyDescent="0.25">
      <c r="D28" s="20"/>
    </row>
    <row r="29" spans="2:11" x14ac:dyDescent="0.25">
      <c r="D29" s="20"/>
    </row>
    <row r="30" spans="2:11" x14ac:dyDescent="0.25">
      <c r="D30" s="20"/>
    </row>
  </sheetData>
  <sheetProtection algorithmName="SHA-512" hashValue="RVJBG0RorthOypcrquOKBmITETWmHg1v487wukXQapWXbB+OaP7ZQzAR/Ik8c+SbjLxOFeKwcI4hbtEK8ts2nQ==" saltValue="sJTArqYbCFTDnsh/tMEP+Q==" spinCount="100000" sheet="1" objects="1" scenarios="1"/>
  <sortState ref="H37:L42">
    <sortCondition descending="1" ref="I37:I42"/>
  </sortState>
  <mergeCells count="7">
    <mergeCell ref="B12:B17"/>
    <mergeCell ref="B18:C18"/>
    <mergeCell ref="D4:G4"/>
    <mergeCell ref="H4:K4"/>
    <mergeCell ref="B4:B5"/>
    <mergeCell ref="C4:C5"/>
    <mergeCell ref="B6: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showGridLines="0" zoomScale="70" zoomScaleNormal="70" zoomScalePageLayoutView="70" workbookViewId="0">
      <selection activeCell="B24" sqref="B24"/>
    </sheetView>
  </sheetViews>
  <sheetFormatPr baseColWidth="10" defaultColWidth="10.85546875" defaultRowHeight="15" x14ac:dyDescent="0.25"/>
  <cols>
    <col min="1" max="1" width="10.85546875" style="6"/>
    <col min="2" max="2" width="22.42578125" style="6" customWidth="1"/>
    <col min="3" max="3" width="14.140625" style="6" customWidth="1"/>
    <col min="4" max="4" width="15.42578125" style="6" customWidth="1"/>
    <col min="5" max="5" width="14.28515625" style="6" customWidth="1"/>
    <col min="6" max="6" width="10.85546875" style="6"/>
    <col min="7" max="7" width="15.7109375" style="6" customWidth="1"/>
    <col min="8" max="8" width="16.85546875" style="6" customWidth="1"/>
    <col min="9" max="11" width="13.140625" style="6" customWidth="1"/>
    <col min="12" max="16384" width="10.85546875" style="6"/>
  </cols>
  <sheetData>
    <row r="2" spans="2:11" x14ac:dyDescent="0.25">
      <c r="B2" s="8" t="s">
        <v>72</v>
      </c>
    </row>
    <row r="3" spans="2:11" x14ac:dyDescent="0.25">
      <c r="B3" s="8"/>
    </row>
    <row r="4" spans="2:11" x14ac:dyDescent="0.25">
      <c r="B4" s="27" t="s">
        <v>32</v>
      </c>
      <c r="C4" s="27" t="s">
        <v>70</v>
      </c>
      <c r="D4" s="27" t="s">
        <v>61</v>
      </c>
      <c r="E4" s="27"/>
      <c r="F4" s="27"/>
      <c r="G4" s="27"/>
      <c r="H4" s="27" t="s">
        <v>62</v>
      </c>
      <c r="I4" s="27"/>
      <c r="J4" s="27"/>
      <c r="K4" s="27"/>
    </row>
    <row r="5" spans="2:11" ht="47.25" x14ac:dyDescent="0.25">
      <c r="B5" s="27"/>
      <c r="C5" s="27"/>
      <c r="D5" s="18" t="s">
        <v>36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33</v>
      </c>
      <c r="J5" s="18" t="s">
        <v>34</v>
      </c>
      <c r="K5" s="18" t="s">
        <v>35</v>
      </c>
    </row>
    <row r="6" spans="2:11" ht="17.25" customHeight="1" x14ac:dyDescent="0.25">
      <c r="B6" s="25" t="s">
        <v>49</v>
      </c>
      <c r="C6" s="11" t="s">
        <v>1</v>
      </c>
      <c r="D6" s="3">
        <v>2342</v>
      </c>
      <c r="E6" s="14">
        <v>174.01654568744658</v>
      </c>
      <c r="F6" s="14">
        <v>173.08041228324635</v>
      </c>
      <c r="G6" s="14">
        <v>174.95267909164681</v>
      </c>
      <c r="H6" s="3">
        <v>3319</v>
      </c>
      <c r="I6" s="14">
        <v>181.57991865019574</v>
      </c>
      <c r="J6" s="14">
        <v>180.49024494791462</v>
      </c>
      <c r="K6" s="14">
        <v>182.66959235247685</v>
      </c>
    </row>
    <row r="7" spans="2:11" x14ac:dyDescent="0.25">
      <c r="B7" s="28"/>
      <c r="C7" s="11" t="s">
        <v>2</v>
      </c>
      <c r="D7" s="3">
        <v>12161</v>
      </c>
      <c r="E7" s="14">
        <v>140.79146451772039</v>
      </c>
      <c r="F7" s="14">
        <v>140.17246433768855</v>
      </c>
      <c r="G7" s="14">
        <v>141.41046469775222</v>
      </c>
      <c r="H7" s="3">
        <v>16849</v>
      </c>
      <c r="I7" s="14">
        <v>107.15394088669913</v>
      </c>
      <c r="J7" s="14">
        <v>106.61521950866079</v>
      </c>
      <c r="K7" s="14">
        <v>107.69266226473748</v>
      </c>
    </row>
    <row r="8" spans="2:11" x14ac:dyDescent="0.25">
      <c r="B8" s="28"/>
      <c r="C8" s="11" t="s">
        <v>3</v>
      </c>
      <c r="D8" s="3">
        <v>7517</v>
      </c>
      <c r="E8" s="14">
        <v>153.19056804576246</v>
      </c>
      <c r="F8" s="14">
        <v>152.46187937865523</v>
      </c>
      <c r="G8" s="14">
        <v>153.9192567128697</v>
      </c>
      <c r="H8" s="3">
        <v>10110</v>
      </c>
      <c r="I8" s="14">
        <v>130.21120178041588</v>
      </c>
      <c r="J8" s="14">
        <v>129.50342699199655</v>
      </c>
      <c r="K8" s="14">
        <v>130.91897656883521</v>
      </c>
    </row>
    <row r="9" spans="2:11" ht="15" customHeight="1" x14ac:dyDescent="0.25">
      <c r="B9" s="28"/>
      <c r="C9" s="11" t="s">
        <v>37</v>
      </c>
      <c r="D9" s="3">
        <v>634</v>
      </c>
      <c r="E9" s="14">
        <v>126.57058359621438</v>
      </c>
      <c r="F9" s="14">
        <v>123.52433901559972</v>
      </c>
      <c r="G9" s="14">
        <v>129.61682817682902</v>
      </c>
      <c r="H9" s="3">
        <v>823</v>
      </c>
      <c r="I9" s="14">
        <v>89.996962332928277</v>
      </c>
      <c r="J9" s="14">
        <v>87.391436554080457</v>
      </c>
      <c r="K9" s="14">
        <v>92.602488111776097</v>
      </c>
    </row>
    <row r="10" spans="2:11" x14ac:dyDescent="0.25">
      <c r="B10" s="28"/>
      <c r="C10" s="11" t="s">
        <v>38</v>
      </c>
      <c r="D10" s="3">
        <v>161</v>
      </c>
      <c r="E10" s="14">
        <v>167.5263975155278</v>
      </c>
      <c r="F10" s="14">
        <v>162.65391248057091</v>
      </c>
      <c r="G10" s="14">
        <v>172.3988825504847</v>
      </c>
      <c r="H10" s="3">
        <v>329</v>
      </c>
      <c r="I10" s="14">
        <v>140.03647416413372</v>
      </c>
      <c r="J10" s="14">
        <v>135.84078049928499</v>
      </c>
      <c r="K10" s="14">
        <v>144.23216782898245</v>
      </c>
    </row>
    <row r="11" spans="2:11" x14ac:dyDescent="0.25">
      <c r="B11" s="26"/>
      <c r="C11" s="11" t="s">
        <v>39</v>
      </c>
      <c r="D11" s="3">
        <v>249</v>
      </c>
      <c r="E11" s="14">
        <v>118.43574297188763</v>
      </c>
      <c r="F11" s="14">
        <v>114.60321116528335</v>
      </c>
      <c r="G11" s="14">
        <v>122.26827477849191</v>
      </c>
      <c r="H11" s="3">
        <v>506</v>
      </c>
      <c r="I11" s="14">
        <v>137.21294466403148</v>
      </c>
      <c r="J11" s="14">
        <v>134.07404340203482</v>
      </c>
      <c r="K11" s="14">
        <v>140.35184592602815</v>
      </c>
    </row>
    <row r="12" spans="2:11" x14ac:dyDescent="0.25">
      <c r="B12" s="25" t="s">
        <v>48</v>
      </c>
      <c r="C12" s="11" t="s">
        <v>1</v>
      </c>
      <c r="D12" s="3">
        <v>11176</v>
      </c>
      <c r="E12" s="14">
        <v>123.15161954187533</v>
      </c>
      <c r="F12" s="14">
        <v>122.40539641630124</v>
      </c>
      <c r="G12" s="14">
        <v>123.89784266744942</v>
      </c>
      <c r="H12" s="3">
        <v>7992</v>
      </c>
      <c r="I12" s="14">
        <v>104.86414539539571</v>
      </c>
      <c r="J12" s="14">
        <v>103.69358747662638</v>
      </c>
      <c r="K12" s="14">
        <v>106.03470331416504</v>
      </c>
    </row>
    <row r="13" spans="2:11" x14ac:dyDescent="0.25">
      <c r="B13" s="28"/>
      <c r="C13" s="11" t="s">
        <v>2</v>
      </c>
      <c r="D13" s="3">
        <v>53103</v>
      </c>
      <c r="E13" s="14">
        <v>67.809040920475368</v>
      </c>
      <c r="F13" s="14">
        <v>67.454109303204021</v>
      </c>
      <c r="G13" s="14">
        <v>68.163972537746716</v>
      </c>
      <c r="H13" s="3">
        <v>37443</v>
      </c>
      <c r="I13" s="14">
        <v>58.334561867371484</v>
      </c>
      <c r="J13" s="14">
        <v>57.939635992721755</v>
      </c>
      <c r="K13" s="14">
        <v>58.729487742021213</v>
      </c>
    </row>
    <row r="14" spans="2:11" x14ac:dyDescent="0.25">
      <c r="B14" s="28"/>
      <c r="C14" s="11" t="s">
        <v>3</v>
      </c>
      <c r="D14" s="3">
        <v>36870</v>
      </c>
      <c r="E14" s="14">
        <v>77.82599674532122</v>
      </c>
      <c r="F14" s="14">
        <v>77.390974278861194</v>
      </c>
      <c r="G14" s="14">
        <v>78.261019211781246</v>
      </c>
      <c r="H14" s="3">
        <v>27014</v>
      </c>
      <c r="I14" s="14">
        <v>63.346607314725482</v>
      </c>
      <c r="J14" s="14">
        <v>62.861592261993586</v>
      </c>
      <c r="K14" s="14">
        <v>63.831622367457378</v>
      </c>
    </row>
    <row r="15" spans="2:11" x14ac:dyDescent="0.25">
      <c r="B15" s="28"/>
      <c r="C15" s="11" t="s">
        <v>37</v>
      </c>
      <c r="D15" s="3">
        <v>2568</v>
      </c>
      <c r="E15" s="14">
        <v>56.375097352024852</v>
      </c>
      <c r="F15" s="14">
        <v>54.84166843122749</v>
      </c>
      <c r="G15" s="14">
        <v>57.908526272822215</v>
      </c>
      <c r="H15" s="3">
        <v>1704</v>
      </c>
      <c r="I15" s="14">
        <v>40.382775821596219</v>
      </c>
      <c r="J15" s="14">
        <v>38.725768543149428</v>
      </c>
      <c r="K15" s="14">
        <v>42.03978310004301</v>
      </c>
    </row>
    <row r="16" spans="2:11" x14ac:dyDescent="0.25">
      <c r="B16" s="28"/>
      <c r="C16" s="11" t="s">
        <v>38</v>
      </c>
      <c r="D16" s="3">
        <v>746</v>
      </c>
      <c r="E16" s="14">
        <v>112.27747989276142</v>
      </c>
      <c r="F16" s="14">
        <v>109.22275320440083</v>
      </c>
      <c r="G16" s="14">
        <v>115.33220658112201</v>
      </c>
      <c r="H16" s="3">
        <v>415</v>
      </c>
      <c r="I16" s="14">
        <v>93.098795180722874</v>
      </c>
      <c r="J16" s="14">
        <v>89.305907701983656</v>
      </c>
      <c r="K16" s="14">
        <v>96.891682659462091</v>
      </c>
    </row>
    <row r="17" spans="2:11" x14ac:dyDescent="0.25">
      <c r="B17" s="26"/>
      <c r="C17" s="11" t="s">
        <v>39</v>
      </c>
      <c r="D17" s="3">
        <v>1489</v>
      </c>
      <c r="E17" s="14">
        <v>65.659167226326474</v>
      </c>
      <c r="F17" s="14">
        <v>63.823343012048618</v>
      </c>
      <c r="G17" s="14">
        <v>67.494991440604338</v>
      </c>
      <c r="H17" s="3">
        <v>935</v>
      </c>
      <c r="I17" s="14">
        <v>79.44251336898391</v>
      </c>
      <c r="J17" s="14">
        <v>76.756103928190825</v>
      </c>
      <c r="K17" s="14">
        <v>82.128922809776995</v>
      </c>
    </row>
    <row r="18" spans="2:11" x14ac:dyDescent="0.25">
      <c r="B18" s="29" t="s">
        <v>0</v>
      </c>
      <c r="C18" s="30"/>
      <c r="D18" s="3">
        <v>129016</v>
      </c>
      <c r="E18" s="14">
        <v>89.763289049420408</v>
      </c>
      <c r="F18" s="14">
        <v>89.483977835565369</v>
      </c>
      <c r="G18" s="14">
        <v>90.042600263275446</v>
      </c>
      <c r="H18" s="3">
        <f>SUM(H6:H17)</f>
        <v>107439</v>
      </c>
      <c r="I18" s="14">
        <v>82.180330233899625</v>
      </c>
      <c r="J18" s="14">
        <v>81.876931818389025</v>
      </c>
      <c r="K18" s="14">
        <v>82.483728649410224</v>
      </c>
    </row>
    <row r="19" spans="2:11" x14ac:dyDescent="0.25">
      <c r="B19" s="9" t="s">
        <v>45</v>
      </c>
    </row>
    <row r="20" spans="2:11" x14ac:dyDescent="0.25">
      <c r="B20" s="9" t="s">
        <v>76</v>
      </c>
    </row>
    <row r="21" spans="2:11" x14ac:dyDescent="0.25">
      <c r="B21" s="9" t="s">
        <v>50</v>
      </c>
    </row>
    <row r="22" spans="2:11" x14ac:dyDescent="0.25">
      <c r="B22" s="9" t="s">
        <v>51</v>
      </c>
    </row>
    <row r="23" spans="2:11" x14ac:dyDescent="0.25">
      <c r="B23" s="9" t="s">
        <v>74</v>
      </c>
    </row>
    <row r="24" spans="2:11" x14ac:dyDescent="0.25">
      <c r="B24" s="9" t="s">
        <v>78</v>
      </c>
    </row>
    <row r="25" spans="2:11" x14ac:dyDescent="0.25">
      <c r="B25" s="9"/>
    </row>
    <row r="26" spans="2:11" x14ac:dyDescent="0.25">
      <c r="I26" s="9"/>
    </row>
  </sheetData>
  <sheetProtection algorithmName="SHA-512" hashValue="++OiXjY+9wWZxUyuv7wSrb4VoCaMTZpE6uJTryue3I2du8dJGBBy/N0EYvLckRWMYQsDDif3tspgJzCFRfaQTA==" saltValue="rUlVuLsgWNlC53bLe8bK8w==" spinCount="100000" sheet="1" objects="1" scenarios="1"/>
  <sortState ref="C31:G36">
    <sortCondition descending="1" ref="E31:E36"/>
  </sortState>
  <mergeCells count="7">
    <mergeCell ref="H4:K4"/>
    <mergeCell ref="B6:B11"/>
    <mergeCell ref="B12:B17"/>
    <mergeCell ref="B18:C18"/>
    <mergeCell ref="B4:B5"/>
    <mergeCell ref="C4:C5"/>
    <mergeCell ref="D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showGridLines="0" tabSelected="1" zoomScale="70" zoomScaleNormal="70" zoomScalePageLayoutView="70" workbookViewId="0">
      <selection activeCell="B24" sqref="B24"/>
    </sheetView>
  </sheetViews>
  <sheetFormatPr baseColWidth="10" defaultColWidth="10.85546875" defaultRowHeight="15" x14ac:dyDescent="0.25"/>
  <cols>
    <col min="1" max="1" width="10.85546875" style="6"/>
    <col min="2" max="2" width="22.42578125" style="6" customWidth="1"/>
    <col min="3" max="3" width="14.140625" style="6" customWidth="1"/>
    <col min="4" max="4" width="15.42578125" style="6" customWidth="1"/>
    <col min="5" max="5" width="14.28515625" style="6" customWidth="1"/>
    <col min="6" max="6" width="10.85546875" style="6"/>
    <col min="7" max="7" width="15.7109375" style="6" customWidth="1"/>
    <col min="8" max="8" width="14.5703125" style="6" customWidth="1"/>
    <col min="9" max="9" width="13.140625" style="6" customWidth="1"/>
    <col min="10" max="10" width="10.85546875" style="6"/>
    <col min="11" max="11" width="14.28515625" style="6" customWidth="1"/>
    <col min="12" max="16384" width="10.85546875" style="6"/>
  </cols>
  <sheetData>
    <row r="2" spans="2:11" x14ac:dyDescent="0.25">
      <c r="B2" s="8" t="s">
        <v>73</v>
      </c>
    </row>
    <row r="3" spans="2:11" x14ac:dyDescent="0.25">
      <c r="B3" s="8"/>
    </row>
    <row r="4" spans="2:11" x14ac:dyDescent="0.25">
      <c r="B4" s="27" t="s">
        <v>32</v>
      </c>
      <c r="C4" s="27" t="s">
        <v>70</v>
      </c>
      <c r="D4" s="27" t="s">
        <v>61</v>
      </c>
      <c r="E4" s="27"/>
      <c r="F4" s="27"/>
      <c r="G4" s="27"/>
      <c r="H4" s="27" t="s">
        <v>62</v>
      </c>
      <c r="I4" s="27"/>
      <c r="J4" s="27"/>
      <c r="K4" s="27"/>
    </row>
    <row r="5" spans="2:11" ht="47.25" x14ac:dyDescent="0.25">
      <c r="B5" s="27"/>
      <c r="C5" s="27"/>
      <c r="D5" s="18" t="s">
        <v>36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33</v>
      </c>
      <c r="J5" s="18" t="s">
        <v>34</v>
      </c>
      <c r="K5" s="18" t="s">
        <v>35</v>
      </c>
    </row>
    <row r="6" spans="2:11" ht="17.25" customHeight="1" x14ac:dyDescent="0.25">
      <c r="B6" s="25" t="s">
        <v>49</v>
      </c>
      <c r="C6" s="11" t="s">
        <v>1</v>
      </c>
      <c r="D6" s="3">
        <v>2342</v>
      </c>
      <c r="E6" s="14">
        <v>138.51110162254452</v>
      </c>
      <c r="F6" s="14">
        <v>137.39074405010319</v>
      </c>
      <c r="G6" s="14">
        <v>139.63145919498584</v>
      </c>
      <c r="H6" s="3">
        <v>3319</v>
      </c>
      <c r="I6" s="14">
        <v>119.0717083458873</v>
      </c>
      <c r="J6" s="14">
        <v>117.95514636530039</v>
      </c>
      <c r="K6" s="14">
        <v>120.18827032647421</v>
      </c>
    </row>
    <row r="7" spans="2:11" x14ac:dyDescent="0.25">
      <c r="B7" s="28"/>
      <c r="C7" s="11" t="s">
        <v>2</v>
      </c>
      <c r="D7" s="3">
        <v>12161</v>
      </c>
      <c r="E7" s="14">
        <v>97.528986103116495</v>
      </c>
      <c r="F7" s="14">
        <v>96.965191247265764</v>
      </c>
      <c r="G7" s="14">
        <v>98.092780958967225</v>
      </c>
      <c r="H7" s="3">
        <v>16849</v>
      </c>
      <c r="I7" s="14">
        <v>111.75405068550104</v>
      </c>
      <c r="J7" s="14">
        <v>111.0779164347598</v>
      </c>
      <c r="K7" s="14">
        <v>112.43018493624228</v>
      </c>
    </row>
    <row r="8" spans="2:11" x14ac:dyDescent="0.25">
      <c r="B8" s="28"/>
      <c r="C8" s="11" t="s">
        <v>3</v>
      </c>
      <c r="D8" s="3">
        <v>7517</v>
      </c>
      <c r="E8" s="14">
        <v>144.76107489690057</v>
      </c>
      <c r="F8" s="14">
        <v>144.0019291782601</v>
      </c>
      <c r="G8" s="14">
        <v>145.52022061554104</v>
      </c>
      <c r="H8" s="3">
        <v>10110</v>
      </c>
      <c r="I8" s="14">
        <v>129.31543026706194</v>
      </c>
      <c r="J8" s="14">
        <v>128.5129623956164</v>
      </c>
      <c r="K8" s="14">
        <v>130.11789813850748</v>
      </c>
    </row>
    <row r="9" spans="2:11" ht="15" customHeight="1" x14ac:dyDescent="0.25">
      <c r="B9" s="28"/>
      <c r="C9" s="11" t="s">
        <v>37</v>
      </c>
      <c r="D9" s="3">
        <v>634</v>
      </c>
      <c r="E9" s="14">
        <v>124.48580441640371</v>
      </c>
      <c r="F9" s="14">
        <v>121.65313803244406</v>
      </c>
      <c r="G9" s="14">
        <v>127.31847080036336</v>
      </c>
      <c r="H9" s="3">
        <v>823</v>
      </c>
      <c r="I9" s="14">
        <v>98.75941676792219</v>
      </c>
      <c r="J9" s="14">
        <v>95.895210265761975</v>
      </c>
      <c r="K9" s="14">
        <v>101.6236232700824</v>
      </c>
    </row>
    <row r="10" spans="2:11" x14ac:dyDescent="0.25">
      <c r="B10" s="28"/>
      <c r="C10" s="11" t="s">
        <v>38</v>
      </c>
      <c r="D10" s="3">
        <v>161</v>
      </c>
      <c r="E10" s="14">
        <v>145.4347826086956</v>
      </c>
      <c r="F10" s="14">
        <v>140.64345961496559</v>
      </c>
      <c r="G10" s="14">
        <v>150.2261056024256</v>
      </c>
      <c r="H10" s="3">
        <v>329</v>
      </c>
      <c r="I10" s="14">
        <v>123.83890577507607</v>
      </c>
      <c r="J10" s="14">
        <v>119.89765613501503</v>
      </c>
      <c r="K10" s="14">
        <v>127.78015541513712</v>
      </c>
    </row>
    <row r="11" spans="2:11" x14ac:dyDescent="0.25">
      <c r="B11" s="26"/>
      <c r="C11" s="11" t="s">
        <v>39</v>
      </c>
      <c r="D11" s="3">
        <v>249</v>
      </c>
      <c r="E11" s="14">
        <v>115.02409638554224</v>
      </c>
      <c r="F11" s="14">
        <v>110.92899546399596</v>
      </c>
      <c r="G11" s="14">
        <v>119.11919730708851</v>
      </c>
      <c r="H11" s="3">
        <v>506</v>
      </c>
      <c r="I11" s="14">
        <v>94.387351778656111</v>
      </c>
      <c r="J11" s="14">
        <v>91.288467443363345</v>
      </c>
      <c r="K11" s="14">
        <v>97.486236113948877</v>
      </c>
    </row>
    <row r="12" spans="2:11" x14ac:dyDescent="0.25">
      <c r="B12" s="25" t="s">
        <v>48</v>
      </c>
      <c r="C12" s="11" t="s">
        <v>1</v>
      </c>
      <c r="D12" s="3">
        <v>11176</v>
      </c>
      <c r="E12" s="14">
        <v>75.17555476020074</v>
      </c>
      <c r="F12" s="14">
        <v>74.453259731926209</v>
      </c>
      <c r="G12" s="14">
        <v>75.89784978847527</v>
      </c>
      <c r="H12" s="3">
        <v>7992</v>
      </c>
      <c r="I12" s="14">
        <v>61.982732732732622</v>
      </c>
      <c r="J12" s="14">
        <v>61.191258925391722</v>
      </c>
      <c r="K12" s="14">
        <v>62.774206540073521</v>
      </c>
    </row>
    <row r="13" spans="2:11" x14ac:dyDescent="0.25">
      <c r="B13" s="28"/>
      <c r="C13" s="11" t="s">
        <v>2</v>
      </c>
      <c r="D13" s="3">
        <v>53103</v>
      </c>
      <c r="E13" s="14">
        <v>41.976724478843096</v>
      </c>
      <c r="F13" s="14">
        <v>41.682014574383089</v>
      </c>
      <c r="G13" s="14">
        <v>42.271434383303102</v>
      </c>
      <c r="H13" s="3">
        <v>37443</v>
      </c>
      <c r="I13" s="14">
        <v>47.439708356701971</v>
      </c>
      <c r="J13" s="14">
        <v>47.089859000165475</v>
      </c>
      <c r="K13" s="14">
        <v>47.789557713238466</v>
      </c>
    </row>
    <row r="14" spans="2:11" x14ac:dyDescent="0.25">
      <c r="B14" s="28"/>
      <c r="C14" s="11" t="s">
        <v>3</v>
      </c>
      <c r="D14" s="3">
        <v>36870</v>
      </c>
      <c r="E14" s="14">
        <v>75.443775427176149</v>
      </c>
      <c r="F14" s="14">
        <v>75.030510514620246</v>
      </c>
      <c r="G14" s="14">
        <v>75.857040339732052</v>
      </c>
      <c r="H14" s="3">
        <v>27014</v>
      </c>
      <c r="I14" s="14">
        <v>54.429888206114775</v>
      </c>
      <c r="J14" s="14">
        <v>53.919645166768625</v>
      </c>
      <c r="K14" s="14">
        <v>54.940131245460925</v>
      </c>
    </row>
    <row r="15" spans="2:11" x14ac:dyDescent="0.25">
      <c r="B15" s="28"/>
      <c r="C15" s="11" t="s">
        <v>37</v>
      </c>
      <c r="D15" s="3">
        <v>2568</v>
      </c>
      <c r="E15" s="14">
        <v>58.661214953271134</v>
      </c>
      <c r="F15" s="14">
        <v>57.176232700668109</v>
      </c>
      <c r="G15" s="14">
        <v>60.146197205874159</v>
      </c>
      <c r="H15" s="3">
        <v>1704</v>
      </c>
      <c r="I15" s="14">
        <v>41.940140845070346</v>
      </c>
      <c r="J15" s="14">
        <v>40.155314914708129</v>
      </c>
      <c r="K15" s="14">
        <v>43.724966775432563</v>
      </c>
    </row>
    <row r="16" spans="2:11" x14ac:dyDescent="0.25">
      <c r="B16" s="28"/>
      <c r="C16" s="11" t="s">
        <v>38</v>
      </c>
      <c r="D16" s="3">
        <v>746</v>
      </c>
      <c r="E16" s="14">
        <v>92.320375335120602</v>
      </c>
      <c r="F16" s="14">
        <v>89.597011687491346</v>
      </c>
      <c r="G16" s="14">
        <v>95.043738982749858</v>
      </c>
      <c r="H16" s="3">
        <v>415</v>
      </c>
      <c r="I16" s="14">
        <v>92.161445783132521</v>
      </c>
      <c r="J16" s="14">
        <v>88.68278867520155</v>
      </c>
      <c r="K16" s="14">
        <v>95.640102891063492</v>
      </c>
    </row>
    <row r="17" spans="2:11" x14ac:dyDescent="0.25">
      <c r="B17" s="26"/>
      <c r="C17" s="11" t="s">
        <v>39</v>
      </c>
      <c r="D17" s="3">
        <v>1489</v>
      </c>
      <c r="E17" s="14">
        <v>72.090664875755479</v>
      </c>
      <c r="F17" s="14">
        <v>70.015408511477375</v>
      </c>
      <c r="G17" s="14">
        <v>74.165921240033583</v>
      </c>
      <c r="H17" s="3">
        <v>935</v>
      </c>
      <c r="I17" s="14">
        <v>58.305882352941161</v>
      </c>
      <c r="J17" s="14">
        <v>56.132663606601149</v>
      </c>
      <c r="K17" s="14">
        <v>60.479101099281174</v>
      </c>
    </row>
    <row r="18" spans="2:11" x14ac:dyDescent="0.25">
      <c r="B18" s="29" t="s">
        <v>0</v>
      </c>
      <c r="C18" s="30"/>
      <c r="D18" s="3">
        <v>129016</v>
      </c>
      <c r="E18" s="14">
        <v>69.040367086254633</v>
      </c>
      <c r="F18" s="14">
        <v>68.785493136901835</v>
      </c>
      <c r="G18" s="14">
        <v>69.295241035607432</v>
      </c>
      <c r="H18" s="3">
        <f>SUM(H6:H17)</f>
        <v>107439</v>
      </c>
      <c r="I18" s="14">
        <v>71.310725155669587</v>
      </c>
      <c r="J18" s="14">
        <v>71.012050261129545</v>
      </c>
      <c r="K18" s="14">
        <v>71.609400050209629</v>
      </c>
    </row>
    <row r="19" spans="2:11" x14ac:dyDescent="0.25">
      <c r="B19" s="9" t="s">
        <v>45</v>
      </c>
    </row>
    <row r="20" spans="2:11" x14ac:dyDescent="0.25">
      <c r="B20" s="9" t="s">
        <v>77</v>
      </c>
    </row>
    <row r="21" spans="2:11" x14ac:dyDescent="0.25">
      <c r="B21" s="9" t="s">
        <v>52</v>
      </c>
    </row>
    <row r="22" spans="2:11" x14ac:dyDescent="0.25">
      <c r="B22" s="9" t="s">
        <v>53</v>
      </c>
    </row>
    <row r="23" spans="2:11" x14ac:dyDescent="0.25">
      <c r="B23" s="9" t="s">
        <v>74</v>
      </c>
    </row>
    <row r="24" spans="2:11" x14ac:dyDescent="0.25">
      <c r="B24" s="9" t="s">
        <v>78</v>
      </c>
    </row>
  </sheetData>
  <sheetProtection algorithmName="SHA-512" hashValue="KFr3DSruRrVfocmaChdJuoB3FSfMWvFEehPJoJb64Nrr/4FmxsXw51zVsm0HctzcSy++jK4Fhu1Z35PoXo7GXQ==" saltValue="siyBFhDv8ZmRzR6FzmvfFQ==" spinCount="100000" sheet="1" objects="1" scenarios="1"/>
  <sortState ref="H38:L43">
    <sortCondition descending="1" ref="I38:I43"/>
  </sortState>
  <mergeCells count="7">
    <mergeCell ref="H4:K4"/>
    <mergeCell ref="B6:B11"/>
    <mergeCell ref="B12:B17"/>
    <mergeCell ref="B18:C18"/>
    <mergeCell ref="B4:B5"/>
    <mergeCell ref="C4:C5"/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Tabla 1.</vt:lpstr>
      <vt:lpstr>Tabla 2.</vt:lpstr>
      <vt:lpstr>Tabla 3.</vt:lpstr>
      <vt:lpstr>Tabla 4.</vt:lpstr>
      <vt:lpstr>Tabla 5.</vt:lpstr>
      <vt:lpstr>Tabla 6.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2016-05-27T21:44:32Z</cp:lastPrinted>
  <dcterms:created xsi:type="dcterms:W3CDTF">2016-03-30T14:37:56Z</dcterms:created>
  <dcterms:modified xsi:type="dcterms:W3CDTF">2016-06-15T23:19:29Z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