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.92\died\ANALISIS Y DIFUSION\2016 Evaluacion en Cifras CPM\"/>
    </mc:Choice>
  </mc:AlternateContent>
  <bookViews>
    <workbookView xWindow="0" yWindow="0" windowWidth="14700" windowHeight="10665" tabRatio="987" activeTab="7"/>
  </bookViews>
  <sheets>
    <sheet name="Tabla 1." sheetId="9" r:id="rId1"/>
    <sheet name="Tabla 2." sheetId="3" r:id="rId2"/>
    <sheet name="Tabla 3." sheetId="10" r:id="rId3"/>
    <sheet name="Tabla 4." sheetId="11" r:id="rId4"/>
    <sheet name="Tabla 5." sheetId="13" r:id="rId5"/>
    <sheet name="Tabla 6." sheetId="12" r:id="rId6"/>
    <sheet name="Tabla 7." sheetId="22" r:id="rId7"/>
    <sheet name="Tabla 8." sheetId="20" r:id="rId8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22" l="1"/>
  <c r="E5" i="10"/>
  <c r="E6" i="10"/>
  <c r="E7" i="10"/>
  <c r="E8" i="10"/>
  <c r="E9" i="10"/>
  <c r="E10" i="10"/>
  <c r="C11" i="10"/>
  <c r="D11" i="10"/>
  <c r="E11" i="10"/>
  <c r="E7" i="12" l="1"/>
  <c r="E6" i="12"/>
  <c r="F7" i="13"/>
  <c r="F6" i="13"/>
  <c r="D31" i="11"/>
  <c r="E31" i="3"/>
  <c r="C31" i="3"/>
  <c r="F6" i="9"/>
  <c r="F7" i="9"/>
  <c r="F8" i="9"/>
  <c r="F9" i="9"/>
  <c r="F10" i="9"/>
  <c r="C11" i="9"/>
  <c r="E11" i="9"/>
  <c r="D11" i="9"/>
  <c r="F11" i="9" l="1"/>
  <c r="F8" i="13"/>
  <c r="E8" i="13"/>
  <c r="D8" i="13"/>
  <c r="C8" i="13"/>
  <c r="E8" i="12"/>
  <c r="D8" i="12"/>
  <c r="C8" i="12"/>
  <c r="C31" i="11"/>
  <c r="E31" i="11" s="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F5" i="9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5" i="3"/>
</calcChain>
</file>

<file path=xl/sharedStrings.xml><?xml version="1.0" encoding="utf-8"?>
<sst xmlns="http://schemas.openxmlformats.org/spreadsheetml/2006/main" count="187" uniqueCount="95">
  <si>
    <t>Total</t>
  </si>
  <si>
    <t>Inicial</t>
  </si>
  <si>
    <t>Primaria</t>
  </si>
  <si>
    <t>Secundaria</t>
  </si>
  <si>
    <t>Tipo IE</t>
  </si>
  <si>
    <t>Polidocente</t>
  </si>
  <si>
    <t>Multigrado</t>
  </si>
  <si>
    <t>Ofertadas</t>
  </si>
  <si>
    <t>Con Ganador</t>
  </si>
  <si>
    <t>Urbano</t>
  </si>
  <si>
    <t>Rural</t>
  </si>
  <si>
    <t>% Clasificados / Evaluados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</si>
  <si>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</si>
  <si>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</si>
  <si>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</si>
  <si>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</si>
  <si>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</si>
  <si>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</si>
  <si>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</si>
  <si>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</si>
  <si>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</si>
  <si>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</si>
  <si>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</si>
  <si>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</si>
  <si>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</si>
  <si>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</si>
  <si>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</si>
  <si>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</si>
  <si>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</si>
  <si>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</si>
  <si>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</si>
  <si>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</si>
  <si>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</si>
  <si>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</si>
  <si>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</si>
  <si>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</si>
  <si>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</si>
  <si>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</si>
  <si>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Lima Provincias</t>
  </si>
  <si>
    <t>Tacna</t>
  </si>
  <si>
    <t>% Con Ganador/ Ofertadas</t>
  </si>
  <si>
    <t>% Con ganador/ ofertadas</t>
  </si>
  <si>
    <t>Condición</t>
  </si>
  <si>
    <t>% Con Ganador /Ofertadas</t>
  </si>
  <si>
    <t>Nº Plazas</t>
  </si>
  <si>
    <t>1/Más cercano: IIEE ubicadas en centros poblados rurales que cuenten con más de 500 habitantes y que puedan acceder a la capital provincial más cercana en un tiempo no mayor a las dos horas; o todas las IEE ubicadas en centros poblados rurales que cuenten con menos de 500 habitantes y que puedan acceder a la capital provincial más cercana en un tiempo no mayor a los 30 minutos.</t>
  </si>
  <si>
    <t>2/Más alejado: IIEE ubicadas en centros poblados con más de 500 habitantes y que pueden acceder a la capital provincial más cercana en un tiempo mayor a 2 horas; o que contando con un máximo de 500 habitantes el tiempo de acceso a la capital provincial más cercana es mayor a 30 minutos.</t>
  </si>
  <si>
    <r>
      <t>Más cercano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</si>
  <si>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Más alejado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</si>
  <si>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t>No clasificados</t>
  </si>
  <si>
    <t>No ganadores</t>
  </si>
  <si>
    <t>EBA</t>
  </si>
  <si>
    <t>EBE</t>
  </si>
  <si>
    <t>ETP</t>
  </si>
  <si>
    <t>Tabla 6. Plazas ofertadas y con ganador, por tipo de IE</t>
  </si>
  <si>
    <t>Tabla 4. Número de plazas ofertadas y con ganador, según región</t>
  </si>
  <si>
    <t>Tabla 2. Cuadro resumen del Concurso de Acceso, según región</t>
  </si>
  <si>
    <t>Fuente: MINEDU-DIGEDD-DIED,  Concurso Público de Acceso a cargos de Director y Subdirector de II.EE. Públicas 2014.</t>
  </si>
  <si>
    <r>
      <t xml:space="preserve">Nº de postulantes inscritos 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</si>
  <si>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</si>
  <si>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 xml:space="preserve">Nº de postulantes clasificados 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</si>
  <si>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Nivel
/ Modalidad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</si>
  <si>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1/ Nivel o modalidad en que es titular el postulante</t>
  </si>
  <si>
    <t>2/ Inscritos: número de postulantes inscritos en el concurso.</t>
  </si>
  <si>
    <t>3/ Evaluados: número de postulantes que rindieron la Prueba de Comprensión de Textos.</t>
  </si>
  <si>
    <t>1/ Nivel o modalidad de la plaza ofertada</t>
  </si>
  <si>
    <t xml:space="preserve">3/Promedio: porcentaje de acierto promedio en la Prueba de Comprensión de Textos. </t>
  </si>
  <si>
    <t>4/Límite inferior: límite inferior del intervalo de confianza en que se ubica el porcentaje de acierto promedio obtenido por los postulantes en la Prueba de Comprensión de Textos.</t>
  </si>
  <si>
    <t>5/Límite superior: límite superior del intervalo de confianza en que se ubica el porcentaje de acierto promedio obtenido por los postulantes en la Prueba de Comprensión de Textos.</t>
  </si>
  <si>
    <t xml:space="preserve">3/Promedio: porcentaje de acierto promedio en la Prueba de Solución de Casos. </t>
  </si>
  <si>
    <t>4/Límite inferior: límite inferior del intervalo de confianza en que se ubica el porcentaje de acierto promedio obtenido por los postulantes en la Prueba de Solución de Casos.</t>
  </si>
  <si>
    <t>5/Límite superior: límite superior del intervalo de confianza en que se ubica el porcentaje de acierto promedio obtenido por los postulantes en la Prueba de Solución de Casos.</t>
  </si>
  <si>
    <t>7/Ganadores: postulantes que ganaron una plaza.</t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</si>
  <si>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</si>
  <si>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</si>
  <si>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</si>
  <si>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</si>
  <si>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</si>
  <si>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</si>
  <si>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t>4/ Clasificados: número de postulantes que superaron los puntajes mínimos establecidos para la Prueba de Comprensión de Textos, equivalente a tener un porcentaje de acierto promedio de 60% del total de ítems y pasaron a la segunda etapa del concurso.</t>
  </si>
  <si>
    <t>6/Clasificados: número de postulantes que superaron los puntajes mínimos establecidos para la Prueba de Comprensión de Textos, equivalente a tener un porcentaje de acierto promedio de 60% del total de ítems y pasaron a la segunda etapa del concurso.</t>
  </si>
  <si>
    <t>2/Evaluados: número de postulantes que rindieron la Prueba de Comprensión de Textos.</t>
  </si>
  <si>
    <t>2/Evaluados: número de postulantes que rindieron la Prueba de Solución de Casos.</t>
  </si>
  <si>
    <r>
      <t>Región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</si>
  <si>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</si>
  <si>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Nº de postulantes 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</si>
  <si>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t>Tabla 1. Cuadro resumen del Concurso de Acceso, según nivel y modalidad</t>
  </si>
  <si>
    <t>Tabla 3. Número de plazas ofertadas y con ganador, según nivel y modalidad</t>
  </si>
  <si>
    <t>Tabla 7. Porcentaje de acierto promedio en la Prueba de Comprensión de Textos, según nivel y modalidad</t>
  </si>
  <si>
    <t>Tabla 8. Porcentaje de acierto promedio en la Prueba de Solución de Casos, según nivel y modalidad</t>
  </si>
  <si>
    <t>Tabla 5. Plazas ofertadas y con ganador, por área</t>
  </si>
  <si>
    <t>1/ Región donde se ubica la plaza ofertada</t>
  </si>
  <si>
    <t>1/ Región donde se ubica la plaza en la que es titular.</t>
  </si>
  <si>
    <t>Nº plazas ofertadas</t>
  </si>
  <si>
    <t>Nº plazas con 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</si>
</sst>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 tint="0.3499862666707357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7"/>
      <color rgb="FF59595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8FCFF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34998626667073579"/>
      </top>
      <bottom style="thin">
        <color theme="1" tint="0.499984740745262"/>
      </bottom>
      <diagonal/>
    </border>
    <border>
      <left/>
      <right/>
      <top style="thin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34998626667073579"/>
      </bottom>
      <diagonal/>
    </border>
    <border>
      <left/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34998626667073579"/>
      </bottom>
      <diagonal/>
    </border>
  </borders>
  <cellStyleXfs count="16">
    <xf numFmtId="0" fontId="0" fillId="0" borderId="0"/>
    <xf numFmtId="9" fontId="5" fillId="0" borderId="0" applyBorder="0" applyProtection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3"/>
    <xf numFmtId="0" fontId="8" fillId="0" borderId="1" xfId="4" applyFont="1" applyFill="1" applyBorder="1" applyAlignment="1">
      <alignment vertical="top"/>
    </xf>
    <xf numFmtId="0" fontId="9" fillId="0" borderId="1" xfId="3" applyFont="1" applyBorder="1" applyAlignment="1">
      <alignment horizontal="center"/>
    </xf>
    <xf numFmtId="9" fontId="9" fillId="0" borderId="1" xfId="3" applyNumberFormat="1" applyFont="1" applyBorder="1" applyAlignment="1">
      <alignment horizontal="center"/>
    </xf>
    <xf numFmtId="0" fontId="8" fillId="0" borderId="1" xfId="3" applyFont="1" applyFill="1" applyBorder="1"/>
    <xf numFmtId="0" fontId="8" fillId="0" borderId="1" xfId="4" applyFont="1" applyFill="1" applyBorder="1" applyAlignment="1">
      <alignment horizontal="center" vertical="top"/>
    </xf>
    <xf numFmtId="9" fontId="8" fillId="0" borderId="1" xfId="4" applyNumberFormat="1" applyFont="1" applyFill="1" applyBorder="1" applyAlignment="1">
      <alignment horizontal="center" vertical="top"/>
    </xf>
    <xf numFmtId="0" fontId="3" fillId="0" borderId="0" xfId="5"/>
    <xf numFmtId="0" fontId="9" fillId="0" borderId="1" xfId="3" applyFont="1" applyBorder="1" applyAlignment="1">
      <alignment horizontal="left"/>
    </xf>
    <xf numFmtId="3" fontId="9" fillId="0" borderId="5" xfId="0" applyNumberFormat="1" applyFont="1" applyBorder="1" applyAlignment="1">
      <alignment horizontal="center"/>
    </xf>
    <xf numFmtId="9" fontId="9" fillId="0" borderId="5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164" fontId="9" fillId="0" borderId="1" xfId="1" applyNumberFormat="1" applyFont="1" applyBorder="1" applyAlignment="1">
      <alignment horizontal="center"/>
    </xf>
    <xf numFmtId="0" fontId="10" fillId="0" borderId="0" xfId="4" applyFont="1" applyFill="1" applyBorder="1" applyAlignment="1">
      <alignment vertical="top"/>
    </xf>
    <xf numFmtId="164" fontId="12" fillId="0" borderId="1" xfId="1" applyNumberFormat="1" applyFont="1" applyBorder="1" applyAlignment="1">
      <alignment horizontal="center"/>
    </xf>
    <xf numFmtId="0" fontId="12" fillId="0" borderId="0" xfId="5" applyFont="1"/>
    <xf numFmtId="165" fontId="9" fillId="0" borderId="1" xfId="3" applyNumberFormat="1" applyFont="1" applyBorder="1" applyAlignment="1">
      <alignment horizontal="center"/>
    </xf>
    <xf numFmtId="0" fontId="0" fillId="0" borderId="0" xfId="0" applyAlignment="1">
      <alignment wrapText="1"/>
    </xf>
    <xf numFmtId="165" fontId="8" fillId="0" borderId="1" xfId="4" applyNumberFormat="1" applyFont="1" applyFill="1" applyBorder="1" applyAlignment="1">
      <alignment horizontal="center" vertical="top"/>
    </xf>
    <xf numFmtId="0" fontId="1" fillId="0" borderId="0" xfId="5" applyFont="1"/>
    <xf numFmtId="0" fontId="8" fillId="0" borderId="4" xfId="4" applyFont="1" applyFill="1" applyBorder="1" applyAlignment="1">
      <alignment horizontal="center" vertical="top"/>
    </xf>
    <xf numFmtId="0" fontId="8" fillId="0" borderId="1" xfId="4" applyFont="1" applyFill="1" applyBorder="1" applyAlignment="1">
      <alignment horizontal="left" vertical="top"/>
    </xf>
    <xf numFmtId="0" fontId="6" fillId="2" borderId="1" xfId="3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top"/>
    </xf>
    <xf numFmtId="0" fontId="6" fillId="2" borderId="1" xfId="7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5" fontId="9" fillId="0" borderId="1" xfId="3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vertical="top"/>
    </xf>
    <xf numFmtId="165" fontId="9" fillId="0" borderId="0" xfId="3" applyNumberFormat="1" applyFont="1" applyFill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0" fontId="10" fillId="2" borderId="1" xfId="4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top"/>
    </xf>
    <xf numFmtId="0" fontId="6" fillId="2" borderId="11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/>
    </xf>
    <xf numFmtId="0" fontId="9" fillId="0" borderId="9" xfId="9" applyFont="1" applyFill="1" applyBorder="1" applyAlignment="1">
      <alignment horizontal="center"/>
    </xf>
    <xf numFmtId="0" fontId="9" fillId="0" borderId="10" xfId="9" applyFont="1" applyFill="1" applyBorder="1" applyAlignment="1">
      <alignment horizontal="center"/>
    </xf>
    <xf numFmtId="0" fontId="6" fillId="2" borderId="15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19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</cellXfs>
  <cellStyles count="16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3" xfId="9"/>
    <cellStyle name="Normal 3" xfId="5"/>
    <cellStyle name="Normal 3 2" xfId="8"/>
    <cellStyle name="Porcentaje" xfId="1" builtinId="5"/>
    <cellStyle name="Porcentaje 2" xfId="6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CFF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showGridLines="0" zoomScale="90" zoomScaleNormal="90" zoomScalePageLayoutView="90" workbookViewId="0">
      <selection activeCell="H1" sqref="H1"/>
    </sheetView>
  </sheetViews>
  <sheetFormatPr baseColWidth="10" defaultRowHeight="15" x14ac:dyDescent="0.25"/>
  <cols>
    <col min="2" max="2" width="21.7109375" customWidth="1"/>
    <col min="3" max="3" width="14.85546875" customWidth="1"/>
    <col min="4" max="4" width="16.42578125" customWidth="1"/>
    <col min="5" max="5" width="15.140625" customWidth="1"/>
    <col min="6" max="6" width="16.28515625" customWidth="1"/>
    <col min="7" max="7" width="14.42578125" customWidth="1"/>
  </cols>
  <sheetData>
    <row r="2" spans="2:7" x14ac:dyDescent="0.25">
      <c r="B2" s="15" t="s">
        <v>86</v>
      </c>
    </row>
    <row r="4" spans="2:7" ht="76.5" customHeight="1" x14ac:dyDescent="0.25">
      <c r="B4" s="24" t="s">
        <v>61</v>
      </c>
      <c r="C4" s="24" t="s">
        <v>58</v>
      </c>
      <c r="D4" s="24" t="s">
        <v>59</v>
      </c>
      <c r="E4" s="24" t="s">
        <v>60</v>
      </c>
      <c r="F4" s="24" t="s">
        <v>11</v>
      </c>
      <c r="G4" s="1"/>
    </row>
    <row r="5" spans="2:7" ht="15" customHeight="1" x14ac:dyDescent="0.25">
      <c r="B5" s="3" t="s">
        <v>1</v>
      </c>
      <c r="C5" s="7">
        <v>4847</v>
      </c>
      <c r="D5" s="7">
        <v>4145</v>
      </c>
      <c r="E5" s="7">
        <v>2079</v>
      </c>
      <c r="F5" s="16">
        <f t="shared" ref="F5:F11" si="0">+E5/D5</f>
        <v>0.50156815440289504</v>
      </c>
    </row>
    <row r="6" spans="2:7" x14ac:dyDescent="0.25">
      <c r="B6" s="3" t="s">
        <v>2</v>
      </c>
      <c r="C6" s="7">
        <v>23598</v>
      </c>
      <c r="D6" s="7">
        <v>20805</v>
      </c>
      <c r="E6" s="7">
        <v>11186</v>
      </c>
      <c r="F6" s="16">
        <f t="shared" si="0"/>
        <v>0.53765921653448689</v>
      </c>
    </row>
    <row r="7" spans="2:7" x14ac:dyDescent="0.25">
      <c r="B7" s="3" t="s">
        <v>3</v>
      </c>
      <c r="C7" s="7">
        <v>17915</v>
      </c>
      <c r="D7" s="7">
        <v>15848</v>
      </c>
      <c r="E7" s="7">
        <v>10815</v>
      </c>
      <c r="F7" s="16">
        <f t="shared" si="0"/>
        <v>0.68242049469964661</v>
      </c>
    </row>
    <row r="8" spans="2:7" x14ac:dyDescent="0.25">
      <c r="B8" s="3" t="s">
        <v>51</v>
      </c>
      <c r="C8" s="7">
        <v>1505</v>
      </c>
      <c r="D8" s="7">
        <v>1355</v>
      </c>
      <c r="E8" s="7">
        <v>817</v>
      </c>
      <c r="F8" s="16">
        <f t="shared" si="0"/>
        <v>0.60295202952029525</v>
      </c>
    </row>
    <row r="9" spans="2:7" x14ac:dyDescent="0.25">
      <c r="B9" s="3" t="s">
        <v>52</v>
      </c>
      <c r="C9" s="7">
        <v>362</v>
      </c>
      <c r="D9" s="7">
        <v>323</v>
      </c>
      <c r="E9" s="7">
        <v>218</v>
      </c>
      <c r="F9" s="16">
        <f t="shared" si="0"/>
        <v>0.67492260061919507</v>
      </c>
    </row>
    <row r="10" spans="2:7" x14ac:dyDescent="0.25">
      <c r="B10" s="3" t="s">
        <v>53</v>
      </c>
      <c r="C10" s="7">
        <v>662</v>
      </c>
      <c r="D10" s="7">
        <v>593</v>
      </c>
      <c r="E10" s="7">
        <v>323</v>
      </c>
      <c r="F10" s="16">
        <f t="shared" si="0"/>
        <v>0.54468802698145025</v>
      </c>
    </row>
    <row r="11" spans="2:7" x14ac:dyDescent="0.25">
      <c r="B11" s="3" t="s">
        <v>0</v>
      </c>
      <c r="C11" s="7">
        <f>SUM(C5:C10)</f>
        <v>48889</v>
      </c>
      <c r="D11" s="7">
        <f>SUM(D5:D10)</f>
        <v>43069</v>
      </c>
      <c r="E11" s="18">
        <f>SUM(E5:E10)</f>
        <v>25438</v>
      </c>
      <c r="F11" s="16">
        <f t="shared" si="0"/>
        <v>0.59063363440061301</v>
      </c>
    </row>
    <row r="12" spans="2:7" x14ac:dyDescent="0.25">
      <c r="B12" s="17" t="s">
        <v>62</v>
      </c>
    </row>
    <row r="13" spans="2:7" x14ac:dyDescent="0.25">
      <c r="B13" s="17" t="s">
        <v>63</v>
      </c>
    </row>
    <row r="14" spans="2:7" x14ac:dyDescent="0.25">
      <c r="B14" s="17" t="s">
        <v>64</v>
      </c>
    </row>
    <row r="15" spans="2:7" x14ac:dyDescent="0.25">
      <c r="B15" s="17" t="s">
        <v>79</v>
      </c>
    </row>
    <row r="16" spans="2:7" x14ac:dyDescent="0.25">
      <c r="B16" s="17" t="s">
        <v>57</v>
      </c>
    </row>
    <row r="17" spans="2:3" x14ac:dyDescent="0.25">
      <c r="B17" s="17"/>
    </row>
    <row r="19" spans="2:3" x14ac:dyDescent="0.25">
      <c r="B19" s="28"/>
    </row>
    <row r="20" spans="2:3" x14ac:dyDescent="0.25">
      <c r="C20" s="19"/>
    </row>
  </sheetData>
  <sheetProtection algorithmName="SHA-512" hashValue="qPxYMRBHrsOS+YtYb8VZNZwAlPnRn6qfGPIEIb2SFwWSaOt9qjK0A99mHU2HzRkic7/cZtTEmU0rQhi07dTzYg==" saltValue="tDJc9//jPE4116TSs0SyP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7"/>
  <sheetViews>
    <sheetView showGridLines="0" zoomScaleNormal="100" zoomScalePageLayoutView="70" workbookViewId="0">
      <selection activeCell="B5" sqref="B5"/>
    </sheetView>
  </sheetViews>
  <sheetFormatPr baseColWidth="10" defaultRowHeight="15" x14ac:dyDescent="0.25"/>
  <cols>
    <col min="2" max="2" width="28.85546875" customWidth="1"/>
    <col min="3" max="3" width="14.85546875" customWidth="1"/>
    <col min="4" max="4" width="16.42578125" customWidth="1"/>
    <col min="5" max="5" width="17.5703125" customWidth="1"/>
    <col min="6" max="6" width="16.28515625" customWidth="1"/>
  </cols>
  <sheetData>
    <row r="2" spans="2:6" x14ac:dyDescent="0.25">
      <c r="B2" s="15" t="s">
        <v>56</v>
      </c>
    </row>
    <row r="4" spans="2:6" ht="74.25" customHeight="1" x14ac:dyDescent="0.25">
      <c r="B4" s="24" t="s">
        <v>83</v>
      </c>
      <c r="C4" s="24" t="s">
        <v>84</v>
      </c>
      <c r="D4" s="24" t="s">
        <v>59</v>
      </c>
      <c r="E4" s="24" t="s">
        <v>85</v>
      </c>
      <c r="F4" s="24" t="s">
        <v>11</v>
      </c>
    </row>
    <row r="5" spans="2:6" x14ac:dyDescent="0.25">
      <c r="B5" s="3" t="s">
        <v>12</v>
      </c>
      <c r="C5" s="29">
        <v>971</v>
      </c>
      <c r="D5" s="29">
        <v>792</v>
      </c>
      <c r="E5" s="29">
        <v>428</v>
      </c>
      <c r="F5" s="14">
        <f t="shared" ref="F5:F31" si="0">+E5/D5</f>
        <v>0.54040404040404044</v>
      </c>
    </row>
    <row r="6" spans="2:6" x14ac:dyDescent="0.25">
      <c r="B6" s="3" t="s">
        <v>13</v>
      </c>
      <c r="C6" s="29">
        <v>2728</v>
      </c>
      <c r="D6" s="29">
        <v>2391</v>
      </c>
      <c r="E6" s="29">
        <v>1254</v>
      </c>
      <c r="F6" s="14">
        <f t="shared" si="0"/>
        <v>0.52446675031367629</v>
      </c>
    </row>
    <row r="7" spans="2:6" x14ac:dyDescent="0.25">
      <c r="B7" s="3" t="s">
        <v>14</v>
      </c>
      <c r="C7" s="29">
        <v>1148</v>
      </c>
      <c r="D7" s="29">
        <v>981</v>
      </c>
      <c r="E7" s="29">
        <v>531</v>
      </c>
      <c r="F7" s="14">
        <f t="shared" si="0"/>
        <v>0.54128440366972475</v>
      </c>
    </row>
    <row r="8" spans="2:6" x14ac:dyDescent="0.25">
      <c r="B8" s="3" t="s">
        <v>15</v>
      </c>
      <c r="C8" s="29">
        <v>2390</v>
      </c>
      <c r="D8" s="29">
        <v>2120</v>
      </c>
      <c r="E8" s="29">
        <v>1486</v>
      </c>
      <c r="F8" s="14">
        <f t="shared" si="0"/>
        <v>0.70094339622641511</v>
      </c>
    </row>
    <row r="9" spans="2:6" x14ac:dyDescent="0.25">
      <c r="B9" s="3" t="s">
        <v>16</v>
      </c>
      <c r="C9" s="29">
        <v>1806</v>
      </c>
      <c r="D9" s="29">
        <v>1613</v>
      </c>
      <c r="E9" s="29">
        <v>647</v>
      </c>
      <c r="F9" s="14">
        <f t="shared" si="0"/>
        <v>0.40111593304401738</v>
      </c>
    </row>
    <row r="10" spans="2:6" x14ac:dyDescent="0.25">
      <c r="B10" s="3" t="s">
        <v>17</v>
      </c>
      <c r="C10" s="29">
        <v>3267</v>
      </c>
      <c r="D10" s="29">
        <v>2823</v>
      </c>
      <c r="E10" s="29">
        <v>1604</v>
      </c>
      <c r="F10" s="14">
        <f t="shared" si="0"/>
        <v>0.56818986893375845</v>
      </c>
    </row>
    <row r="11" spans="2:6" x14ac:dyDescent="0.25">
      <c r="B11" s="3" t="s">
        <v>18</v>
      </c>
      <c r="C11" s="29">
        <v>746</v>
      </c>
      <c r="D11" s="29">
        <v>655</v>
      </c>
      <c r="E11" s="29">
        <v>479</v>
      </c>
      <c r="F11" s="14">
        <f t="shared" si="0"/>
        <v>0.73129770992366416</v>
      </c>
    </row>
    <row r="12" spans="2:6" x14ac:dyDescent="0.25">
      <c r="B12" s="3" t="s">
        <v>19</v>
      </c>
      <c r="C12" s="29">
        <v>3058</v>
      </c>
      <c r="D12" s="29">
        <v>2717</v>
      </c>
      <c r="E12" s="29">
        <v>1541</v>
      </c>
      <c r="F12" s="14">
        <f t="shared" si="0"/>
        <v>0.56716967243283034</v>
      </c>
    </row>
    <row r="13" spans="2:6" x14ac:dyDescent="0.25">
      <c r="B13" s="3" t="s">
        <v>20</v>
      </c>
      <c r="C13" s="29">
        <v>1174</v>
      </c>
      <c r="D13" s="29">
        <v>989</v>
      </c>
      <c r="E13" s="29">
        <v>468</v>
      </c>
      <c r="F13" s="14">
        <f t="shared" si="0"/>
        <v>0.47320525783619816</v>
      </c>
    </row>
    <row r="14" spans="2:6" x14ac:dyDescent="0.25">
      <c r="B14" s="3" t="s">
        <v>21</v>
      </c>
      <c r="C14" s="29">
        <v>1925</v>
      </c>
      <c r="D14" s="29">
        <v>1674</v>
      </c>
      <c r="E14" s="29">
        <v>694</v>
      </c>
      <c r="F14" s="14">
        <f t="shared" si="0"/>
        <v>0.4145758661887694</v>
      </c>
    </row>
    <row r="15" spans="2:6" x14ac:dyDescent="0.25">
      <c r="B15" s="3" t="s">
        <v>22</v>
      </c>
      <c r="C15" s="29">
        <v>1290</v>
      </c>
      <c r="D15" s="29">
        <v>1139</v>
      </c>
      <c r="E15" s="29">
        <v>745</v>
      </c>
      <c r="F15" s="14">
        <f t="shared" si="0"/>
        <v>0.65408252853380155</v>
      </c>
    </row>
    <row r="16" spans="2:6" x14ac:dyDescent="0.25">
      <c r="B16" s="3" t="s">
        <v>23</v>
      </c>
      <c r="C16" s="29">
        <v>2725</v>
      </c>
      <c r="D16" s="29">
        <v>2483</v>
      </c>
      <c r="E16" s="29">
        <v>1525</v>
      </c>
      <c r="F16" s="14">
        <f t="shared" si="0"/>
        <v>0.61417639951671366</v>
      </c>
    </row>
    <row r="17" spans="2:6" x14ac:dyDescent="0.25">
      <c r="B17" s="3" t="s">
        <v>24</v>
      </c>
      <c r="C17" s="29">
        <v>2742</v>
      </c>
      <c r="D17" s="29">
        <v>2437</v>
      </c>
      <c r="E17" s="29">
        <v>1503</v>
      </c>
      <c r="F17" s="14">
        <f t="shared" si="0"/>
        <v>0.61674189577349203</v>
      </c>
    </row>
    <row r="18" spans="2:6" x14ac:dyDescent="0.25">
      <c r="B18" s="3" t="s">
        <v>25</v>
      </c>
      <c r="C18" s="29">
        <v>1873</v>
      </c>
      <c r="D18" s="29">
        <v>1645</v>
      </c>
      <c r="E18" s="29">
        <v>1130</v>
      </c>
      <c r="F18" s="14">
        <f t="shared" si="0"/>
        <v>0.68693009118541037</v>
      </c>
    </row>
    <row r="19" spans="2:6" x14ac:dyDescent="0.25">
      <c r="B19" s="3" t="s">
        <v>26</v>
      </c>
      <c r="C19" s="29">
        <v>6494</v>
      </c>
      <c r="D19" s="29">
        <v>5636</v>
      </c>
      <c r="E19" s="29">
        <v>4246</v>
      </c>
      <c r="F19" s="14">
        <f t="shared" si="0"/>
        <v>0.75337118523775726</v>
      </c>
    </row>
    <row r="20" spans="2:6" x14ac:dyDescent="0.25">
      <c r="B20" s="3" t="s">
        <v>27</v>
      </c>
      <c r="C20" s="29">
        <v>1353</v>
      </c>
      <c r="D20" s="29">
        <v>1190</v>
      </c>
      <c r="E20" s="29">
        <v>761</v>
      </c>
      <c r="F20" s="14">
        <f t="shared" si="0"/>
        <v>0.63949579831932768</v>
      </c>
    </row>
    <row r="21" spans="2:6" x14ac:dyDescent="0.25">
      <c r="B21" s="3" t="s">
        <v>28</v>
      </c>
      <c r="C21" s="29">
        <v>1225</v>
      </c>
      <c r="D21" s="29">
        <v>1124</v>
      </c>
      <c r="E21" s="29">
        <v>519</v>
      </c>
      <c r="F21" s="14">
        <f t="shared" si="0"/>
        <v>0.46174377224199287</v>
      </c>
    </row>
    <row r="22" spans="2:6" x14ac:dyDescent="0.25">
      <c r="B22" s="3" t="s">
        <v>29</v>
      </c>
      <c r="C22" s="29">
        <v>214</v>
      </c>
      <c r="D22" s="29">
        <v>180</v>
      </c>
      <c r="E22" s="29">
        <v>112</v>
      </c>
      <c r="F22" s="14">
        <f t="shared" si="0"/>
        <v>0.62222222222222223</v>
      </c>
    </row>
    <row r="23" spans="2:6" x14ac:dyDescent="0.25">
      <c r="B23" s="3" t="s">
        <v>30</v>
      </c>
      <c r="C23" s="29">
        <v>610</v>
      </c>
      <c r="D23" s="29">
        <v>535</v>
      </c>
      <c r="E23" s="29">
        <v>363</v>
      </c>
      <c r="F23" s="14">
        <f t="shared" si="0"/>
        <v>0.67850467289719629</v>
      </c>
    </row>
    <row r="24" spans="2:6" x14ac:dyDescent="0.25">
      <c r="B24" s="3" t="s">
        <v>31</v>
      </c>
      <c r="C24" s="29">
        <v>650</v>
      </c>
      <c r="D24" s="29">
        <v>588</v>
      </c>
      <c r="E24" s="29">
        <v>323</v>
      </c>
      <c r="F24" s="14">
        <f t="shared" si="0"/>
        <v>0.54931972789115646</v>
      </c>
    </row>
    <row r="25" spans="2:6" x14ac:dyDescent="0.25">
      <c r="B25" s="3" t="s">
        <v>32</v>
      </c>
      <c r="C25" s="29">
        <v>2420</v>
      </c>
      <c r="D25" s="29">
        <v>2183</v>
      </c>
      <c r="E25" s="29">
        <v>1529</v>
      </c>
      <c r="F25" s="14">
        <f t="shared" si="0"/>
        <v>0.70041227668346318</v>
      </c>
    </row>
    <row r="26" spans="2:6" x14ac:dyDescent="0.25">
      <c r="B26" s="3" t="s">
        <v>33</v>
      </c>
      <c r="C26" s="29">
        <v>5099</v>
      </c>
      <c r="D26" s="29">
        <v>4596</v>
      </c>
      <c r="E26" s="29">
        <v>2053</v>
      </c>
      <c r="F26" s="14">
        <f t="shared" si="0"/>
        <v>0.44669277632724108</v>
      </c>
    </row>
    <row r="27" spans="2:6" x14ac:dyDescent="0.25">
      <c r="B27" s="3" t="s">
        <v>34</v>
      </c>
      <c r="C27" s="29">
        <v>1379</v>
      </c>
      <c r="D27" s="29">
        <v>1167</v>
      </c>
      <c r="E27" s="29">
        <v>567</v>
      </c>
      <c r="F27" s="14">
        <f t="shared" si="0"/>
        <v>0.48586118251928023</v>
      </c>
    </row>
    <row r="28" spans="2:6" x14ac:dyDescent="0.25">
      <c r="B28" s="3" t="s">
        <v>35</v>
      </c>
      <c r="C28" s="29">
        <v>661</v>
      </c>
      <c r="D28" s="29">
        <v>590</v>
      </c>
      <c r="E28" s="29">
        <v>457</v>
      </c>
      <c r="F28" s="14">
        <f t="shared" si="0"/>
        <v>0.77457627118644068</v>
      </c>
    </row>
    <row r="29" spans="2:6" x14ac:dyDescent="0.25">
      <c r="B29" s="3" t="s">
        <v>36</v>
      </c>
      <c r="C29" s="29">
        <v>414</v>
      </c>
      <c r="D29" s="29">
        <v>366</v>
      </c>
      <c r="E29" s="29">
        <v>235</v>
      </c>
      <c r="F29" s="14">
        <f t="shared" si="0"/>
        <v>0.64207650273224048</v>
      </c>
    </row>
    <row r="30" spans="2:6" x14ac:dyDescent="0.25">
      <c r="B30" s="3" t="s">
        <v>37</v>
      </c>
      <c r="C30" s="29">
        <v>527</v>
      </c>
      <c r="D30" s="29">
        <v>455</v>
      </c>
      <c r="E30" s="29">
        <v>238</v>
      </c>
      <c r="F30" s="14">
        <f t="shared" si="0"/>
        <v>0.52307692307692311</v>
      </c>
    </row>
    <row r="31" spans="2:6" x14ac:dyDescent="0.25">
      <c r="B31" s="3" t="s">
        <v>0</v>
      </c>
      <c r="C31" s="29">
        <f>SUM(C5:C30)</f>
        <v>48889</v>
      </c>
      <c r="D31" s="29">
        <v>43069</v>
      </c>
      <c r="E31" s="29">
        <f t="shared" ref="E31" si="1">SUM(E5:E30)</f>
        <v>25438</v>
      </c>
      <c r="F31" s="14">
        <f t="shared" si="0"/>
        <v>0.59063363440061301</v>
      </c>
    </row>
    <row r="32" spans="2:6" x14ac:dyDescent="0.25">
      <c r="B32" s="30" t="s">
        <v>92</v>
      </c>
      <c r="C32" s="31"/>
      <c r="D32" s="31"/>
      <c r="E32" s="31"/>
      <c r="F32" s="32"/>
    </row>
    <row r="33" spans="2:2" x14ac:dyDescent="0.25">
      <c r="B33" s="17" t="s">
        <v>63</v>
      </c>
    </row>
    <row r="34" spans="2:2" x14ac:dyDescent="0.25">
      <c r="B34" s="17" t="s">
        <v>64</v>
      </c>
    </row>
    <row r="35" spans="2:2" x14ac:dyDescent="0.25">
      <c r="B35" s="17" t="s">
        <v>79</v>
      </c>
    </row>
    <row r="36" spans="2:2" x14ac:dyDescent="0.25">
      <c r="B36" s="17" t="s">
        <v>57</v>
      </c>
    </row>
    <row r="37" spans="2:2" x14ac:dyDescent="0.25">
      <c r="B37" s="17"/>
    </row>
  </sheetData>
  <sheetProtection algorithmName="SHA-512" hashValue="sNWeu4SNlPyjPCOxfblp5CNQry2scpuRbF425V0vX6MmLFQpXf2jUyLywj9IIj7t5J/+kWU2VJl5kl0YstBxCw==" saltValue="vkieJNKi7FbkuygPGNI3f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Normal="100" zoomScalePageLayoutView="70" workbookViewId="0">
      <selection activeCell="F5" sqref="F5"/>
    </sheetView>
  </sheetViews>
  <sheetFormatPr baseColWidth="10" defaultColWidth="10.85546875" defaultRowHeight="15" x14ac:dyDescent="0.25"/>
  <cols>
    <col min="1" max="1" width="10.85546875" style="2"/>
    <col min="2" max="2" width="20.28515625" style="2" customWidth="1"/>
    <col min="3" max="3" width="12.7109375" style="2" customWidth="1"/>
    <col min="4" max="4" width="14.140625" style="2" customWidth="1"/>
    <col min="5" max="5" width="18.140625" style="2" customWidth="1"/>
    <col min="6" max="16384" width="10.85546875" style="2"/>
  </cols>
  <sheetData>
    <row r="2" spans="2:5" x14ac:dyDescent="0.25">
      <c r="B2" s="15" t="s">
        <v>87</v>
      </c>
    </row>
    <row r="4" spans="2:5" ht="51.75" customHeight="1" x14ac:dyDescent="0.25">
      <c r="B4" s="24" t="s">
        <v>61</v>
      </c>
      <c r="C4" s="24" t="s">
        <v>93</v>
      </c>
      <c r="D4" s="24" t="s">
        <v>94</v>
      </c>
      <c r="E4" s="24" t="s">
        <v>41</v>
      </c>
    </row>
    <row r="5" spans="2:5" x14ac:dyDescent="0.25">
      <c r="B5" s="23" t="s">
        <v>1</v>
      </c>
      <c r="C5" s="22">
        <v>3094</v>
      </c>
      <c r="D5" s="7">
        <v>1378</v>
      </c>
      <c r="E5" s="14">
        <f>D5/C5</f>
        <v>0.44537815126050423</v>
      </c>
    </row>
    <row r="6" spans="2:5" x14ac:dyDescent="0.25">
      <c r="B6" s="23" t="s">
        <v>2</v>
      </c>
      <c r="C6" s="7">
        <v>11050</v>
      </c>
      <c r="D6" s="7">
        <v>6208</v>
      </c>
      <c r="E6" s="14">
        <f t="shared" ref="E6:E11" si="0">D6/C6</f>
        <v>0.56180995475113127</v>
      </c>
    </row>
    <row r="7" spans="2:5" x14ac:dyDescent="0.25">
      <c r="B7" s="23" t="s">
        <v>3</v>
      </c>
      <c r="C7" s="7">
        <v>5365</v>
      </c>
      <c r="D7" s="7">
        <v>4192</v>
      </c>
      <c r="E7" s="14">
        <f t="shared" si="0"/>
        <v>0.78136067101584339</v>
      </c>
    </row>
    <row r="8" spans="2:5" x14ac:dyDescent="0.25">
      <c r="B8" s="23" t="s">
        <v>51</v>
      </c>
      <c r="C8" s="7">
        <v>568</v>
      </c>
      <c r="D8" s="7">
        <v>397</v>
      </c>
      <c r="E8" s="14">
        <f t="shared" si="0"/>
        <v>0.698943661971831</v>
      </c>
    </row>
    <row r="9" spans="2:5" x14ac:dyDescent="0.25">
      <c r="B9" s="23" t="s">
        <v>52</v>
      </c>
      <c r="C9" s="7">
        <v>186</v>
      </c>
      <c r="D9" s="7">
        <v>106</v>
      </c>
      <c r="E9" s="14">
        <f t="shared" si="0"/>
        <v>0.56989247311827962</v>
      </c>
    </row>
    <row r="10" spans="2:5" x14ac:dyDescent="0.25">
      <c r="B10" s="23" t="s">
        <v>53</v>
      </c>
      <c r="C10" s="7">
        <v>408</v>
      </c>
      <c r="D10" s="7">
        <v>159</v>
      </c>
      <c r="E10" s="14">
        <f t="shared" si="0"/>
        <v>0.38970588235294118</v>
      </c>
    </row>
    <row r="11" spans="2:5" x14ac:dyDescent="0.25">
      <c r="B11" s="23" t="s">
        <v>0</v>
      </c>
      <c r="C11" s="7">
        <f>SUM(C5:C10)</f>
        <v>20671</v>
      </c>
      <c r="D11" s="7">
        <f>SUM(D5:D10)</f>
        <v>12440</v>
      </c>
      <c r="E11" s="14">
        <f t="shared" si="0"/>
        <v>0.60180929805040884</v>
      </c>
    </row>
    <row r="12" spans="2:5" customFormat="1" x14ac:dyDescent="0.25">
      <c r="B12" s="17" t="s">
        <v>65</v>
      </c>
    </row>
    <row r="13" spans="2:5" x14ac:dyDescent="0.25">
      <c r="B13" s="17" t="s">
        <v>57</v>
      </c>
    </row>
    <row r="14" spans="2:5" x14ac:dyDescent="0.25">
      <c r="B14" s="17"/>
    </row>
    <row r="15" spans="2:5" x14ac:dyDescent="0.25">
      <c r="B15" s="17"/>
    </row>
    <row r="16" spans="2:5" x14ac:dyDescent="0.25">
      <c r="B16" s="17"/>
    </row>
    <row r="17" spans="2:2" x14ac:dyDescent="0.25">
      <c r="B17" s="17"/>
    </row>
    <row r="18" spans="2:2" x14ac:dyDescent="0.25">
      <c r="B18" s="17"/>
    </row>
  </sheetData>
  <sheetProtection algorithmName="SHA-512" hashValue="/wzw2Ta3Ts0izaRP7p3iTjMu+btqZSFaIUmiizyzTCuat5L0+rmCtysnhUjh3NkFwHqIxo5anBtSYnaOKR5l7A==" saltValue="qrpVp3zGCCzteTMMYDVI/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showGridLines="0" topLeftCell="A2" zoomScaleNormal="100" zoomScalePageLayoutView="70" workbookViewId="0">
      <selection activeCell="G7" sqref="G7"/>
    </sheetView>
  </sheetViews>
  <sheetFormatPr baseColWidth="10" defaultColWidth="10.85546875" defaultRowHeight="15" x14ac:dyDescent="0.25"/>
  <cols>
    <col min="1" max="1" width="10.85546875" style="2"/>
    <col min="2" max="2" width="20" style="2" customWidth="1"/>
    <col min="3" max="3" width="12.7109375" style="2" customWidth="1"/>
    <col min="4" max="4" width="14.140625" style="2" customWidth="1"/>
    <col min="5" max="5" width="14.85546875" style="2" customWidth="1"/>
    <col min="6" max="16384" width="10.85546875" style="2"/>
  </cols>
  <sheetData>
    <row r="2" spans="2:5" x14ac:dyDescent="0.25">
      <c r="B2" s="15" t="s">
        <v>55</v>
      </c>
    </row>
    <row r="4" spans="2:5" ht="30" x14ac:dyDescent="0.25">
      <c r="B4" s="24" t="s">
        <v>83</v>
      </c>
      <c r="C4" s="24" t="s">
        <v>93</v>
      </c>
      <c r="D4" s="24" t="s">
        <v>94</v>
      </c>
      <c r="E4" s="24" t="s">
        <v>41</v>
      </c>
    </row>
    <row r="5" spans="2:5" x14ac:dyDescent="0.25">
      <c r="B5" s="3" t="s">
        <v>12</v>
      </c>
      <c r="C5" s="4">
        <v>752</v>
      </c>
      <c r="D5" s="4">
        <v>313</v>
      </c>
      <c r="E5" s="5">
        <f t="shared" ref="E5:E31" si="0">D5/C5</f>
        <v>0.41622340425531917</v>
      </c>
    </row>
    <row r="6" spans="2:5" x14ac:dyDescent="0.25">
      <c r="B6" s="3" t="s">
        <v>13</v>
      </c>
      <c r="C6" s="4">
        <v>1097</v>
      </c>
      <c r="D6" s="4">
        <v>657</v>
      </c>
      <c r="E6" s="5">
        <f t="shared" si="0"/>
        <v>0.59890610756608931</v>
      </c>
    </row>
    <row r="7" spans="2:5" x14ac:dyDescent="0.25">
      <c r="B7" s="3" t="s">
        <v>14</v>
      </c>
      <c r="C7" s="4">
        <v>429</v>
      </c>
      <c r="D7" s="4">
        <v>226</v>
      </c>
      <c r="E7" s="5">
        <f t="shared" si="0"/>
        <v>0.52680652680652684</v>
      </c>
    </row>
    <row r="8" spans="2:5" x14ac:dyDescent="0.25">
      <c r="B8" s="3" t="s">
        <v>15</v>
      </c>
      <c r="C8" s="4">
        <v>681</v>
      </c>
      <c r="D8" s="4">
        <v>514</v>
      </c>
      <c r="E8" s="5">
        <f t="shared" si="0"/>
        <v>0.75477239353891334</v>
      </c>
    </row>
    <row r="9" spans="2:5" x14ac:dyDescent="0.25">
      <c r="B9" s="3" t="s">
        <v>16</v>
      </c>
      <c r="C9" s="4">
        <v>1179</v>
      </c>
      <c r="D9" s="4">
        <v>386</v>
      </c>
      <c r="E9" s="5">
        <f t="shared" si="0"/>
        <v>0.32739609838846478</v>
      </c>
    </row>
    <row r="10" spans="2:5" x14ac:dyDescent="0.25">
      <c r="B10" s="3" t="s">
        <v>17</v>
      </c>
      <c r="C10" s="4">
        <v>1482</v>
      </c>
      <c r="D10" s="4">
        <v>834</v>
      </c>
      <c r="E10" s="5">
        <f t="shared" si="0"/>
        <v>0.56275303643724695</v>
      </c>
    </row>
    <row r="11" spans="2:5" x14ac:dyDescent="0.25">
      <c r="B11" s="3" t="s">
        <v>18</v>
      </c>
      <c r="C11" s="4">
        <v>256</v>
      </c>
      <c r="D11" s="4">
        <v>229</v>
      </c>
      <c r="E11" s="5">
        <f t="shared" si="0"/>
        <v>0.89453125</v>
      </c>
    </row>
    <row r="12" spans="2:5" x14ac:dyDescent="0.25">
      <c r="B12" s="3" t="s">
        <v>19</v>
      </c>
      <c r="C12" s="4">
        <v>1478</v>
      </c>
      <c r="D12" s="4">
        <v>716</v>
      </c>
      <c r="E12" s="5">
        <f t="shared" si="0"/>
        <v>0.4844384303112314</v>
      </c>
    </row>
    <row r="13" spans="2:5" x14ac:dyDescent="0.25">
      <c r="B13" s="3" t="s">
        <v>20</v>
      </c>
      <c r="C13" s="4">
        <v>742</v>
      </c>
      <c r="D13" s="4">
        <v>307</v>
      </c>
      <c r="E13" s="5">
        <f t="shared" si="0"/>
        <v>0.4137466307277628</v>
      </c>
    </row>
    <row r="14" spans="2:5" x14ac:dyDescent="0.25">
      <c r="B14" s="3" t="s">
        <v>21</v>
      </c>
      <c r="C14" s="4">
        <v>1009</v>
      </c>
      <c r="D14" s="4">
        <v>458</v>
      </c>
      <c r="E14" s="5">
        <f t="shared" si="0"/>
        <v>0.45391476709613476</v>
      </c>
    </row>
    <row r="15" spans="2:5" x14ac:dyDescent="0.25">
      <c r="B15" s="3" t="s">
        <v>22</v>
      </c>
      <c r="C15" s="4">
        <v>466</v>
      </c>
      <c r="D15" s="4">
        <v>373</v>
      </c>
      <c r="E15" s="5">
        <f t="shared" si="0"/>
        <v>0.80042918454935619</v>
      </c>
    </row>
    <row r="16" spans="2:5" x14ac:dyDescent="0.25">
      <c r="B16" s="3" t="s">
        <v>23</v>
      </c>
      <c r="C16" s="4">
        <v>933</v>
      </c>
      <c r="D16" s="4">
        <v>686</v>
      </c>
      <c r="E16" s="5">
        <f t="shared" si="0"/>
        <v>0.73526259378349412</v>
      </c>
    </row>
    <row r="17" spans="2:5" x14ac:dyDescent="0.25">
      <c r="B17" s="3" t="s">
        <v>24</v>
      </c>
      <c r="C17" s="4">
        <v>1390</v>
      </c>
      <c r="D17" s="4">
        <v>723</v>
      </c>
      <c r="E17" s="5">
        <f t="shared" si="0"/>
        <v>0.52014388489208629</v>
      </c>
    </row>
    <row r="18" spans="2:5" x14ac:dyDescent="0.25">
      <c r="B18" s="3" t="s">
        <v>25</v>
      </c>
      <c r="C18" s="4">
        <v>659</v>
      </c>
      <c r="D18" s="4">
        <v>583</v>
      </c>
      <c r="E18" s="5">
        <f t="shared" si="0"/>
        <v>0.88467374810318666</v>
      </c>
    </row>
    <row r="19" spans="2:5" x14ac:dyDescent="0.25">
      <c r="B19" s="3" t="s">
        <v>26</v>
      </c>
      <c r="C19" s="4">
        <v>2208</v>
      </c>
      <c r="D19" s="4">
        <v>2026</v>
      </c>
      <c r="E19" s="5">
        <f t="shared" si="0"/>
        <v>0.91757246376811596</v>
      </c>
    </row>
    <row r="20" spans="2:5" x14ac:dyDescent="0.25">
      <c r="B20" s="3" t="s">
        <v>38</v>
      </c>
      <c r="C20" s="4">
        <v>438</v>
      </c>
      <c r="D20" s="4">
        <v>380</v>
      </c>
      <c r="E20" s="5">
        <f t="shared" si="0"/>
        <v>0.86757990867579904</v>
      </c>
    </row>
    <row r="21" spans="2:5" x14ac:dyDescent="0.25">
      <c r="B21" s="3" t="s">
        <v>28</v>
      </c>
      <c r="C21" s="4">
        <v>1330</v>
      </c>
      <c r="D21" s="4">
        <v>440</v>
      </c>
      <c r="E21" s="5">
        <f t="shared" si="0"/>
        <v>0.33082706766917291</v>
      </c>
    </row>
    <row r="22" spans="2:5" x14ac:dyDescent="0.25">
      <c r="B22" s="3" t="s">
        <v>29</v>
      </c>
      <c r="C22" s="4">
        <v>120</v>
      </c>
      <c r="D22" s="4">
        <v>56</v>
      </c>
      <c r="E22" s="5">
        <f t="shared" si="0"/>
        <v>0.46666666666666667</v>
      </c>
    </row>
    <row r="23" spans="2:5" x14ac:dyDescent="0.25">
      <c r="B23" s="3" t="s">
        <v>30</v>
      </c>
      <c r="C23" s="4">
        <v>182</v>
      </c>
      <c r="D23" s="4">
        <v>132</v>
      </c>
      <c r="E23" s="5">
        <f t="shared" si="0"/>
        <v>0.72527472527472525</v>
      </c>
    </row>
    <row r="24" spans="2:5" x14ac:dyDescent="0.25">
      <c r="B24" s="3" t="s">
        <v>31</v>
      </c>
      <c r="C24" s="4">
        <v>161</v>
      </c>
      <c r="D24" s="4">
        <v>137</v>
      </c>
      <c r="E24" s="5">
        <f t="shared" si="0"/>
        <v>0.85093167701863359</v>
      </c>
    </row>
    <row r="25" spans="2:5" x14ac:dyDescent="0.25">
      <c r="B25" s="3" t="s">
        <v>32</v>
      </c>
      <c r="C25" s="4">
        <v>688</v>
      </c>
      <c r="D25" s="4">
        <v>595</v>
      </c>
      <c r="E25" s="5">
        <f t="shared" si="0"/>
        <v>0.86482558139534882</v>
      </c>
    </row>
    <row r="26" spans="2:5" x14ac:dyDescent="0.25">
      <c r="B26" s="3" t="s">
        <v>33</v>
      </c>
      <c r="C26" s="4">
        <v>1066</v>
      </c>
      <c r="D26" s="4">
        <v>831</v>
      </c>
      <c r="E26" s="5">
        <f t="shared" si="0"/>
        <v>0.77954971857410882</v>
      </c>
    </row>
    <row r="27" spans="2:5" x14ac:dyDescent="0.25">
      <c r="B27" s="3" t="s">
        <v>34</v>
      </c>
      <c r="C27" s="4">
        <v>1002</v>
      </c>
      <c r="D27" s="4">
        <v>392</v>
      </c>
      <c r="E27" s="5">
        <f t="shared" si="0"/>
        <v>0.39121756487025949</v>
      </c>
    </row>
    <row r="28" spans="2:5" x14ac:dyDescent="0.25">
      <c r="B28" s="3" t="s">
        <v>39</v>
      </c>
      <c r="C28" s="4">
        <v>180</v>
      </c>
      <c r="D28" s="4">
        <v>148</v>
      </c>
      <c r="E28" s="5">
        <f t="shared" si="0"/>
        <v>0.82222222222222219</v>
      </c>
    </row>
    <row r="29" spans="2:5" x14ac:dyDescent="0.25">
      <c r="B29" s="3" t="s">
        <v>36</v>
      </c>
      <c r="C29" s="4">
        <v>146</v>
      </c>
      <c r="D29" s="4">
        <v>126</v>
      </c>
      <c r="E29" s="5">
        <f t="shared" si="0"/>
        <v>0.86301369863013699</v>
      </c>
    </row>
    <row r="30" spans="2:5" x14ac:dyDescent="0.25">
      <c r="B30" s="3" t="s">
        <v>37</v>
      </c>
      <c r="C30" s="4">
        <v>597</v>
      </c>
      <c r="D30" s="4">
        <v>172</v>
      </c>
      <c r="E30" s="5">
        <f t="shared" si="0"/>
        <v>0.28810720268006701</v>
      </c>
    </row>
    <row r="31" spans="2:5" x14ac:dyDescent="0.25">
      <c r="B31" s="6" t="s">
        <v>0</v>
      </c>
      <c r="C31" s="4">
        <f>SUM(C5:C30)</f>
        <v>20671</v>
      </c>
      <c r="D31" s="4">
        <f t="shared" ref="D31" si="1">SUM(D5:D30)</f>
        <v>12440</v>
      </c>
      <c r="E31" s="5">
        <f t="shared" si="0"/>
        <v>0.60180929805040884</v>
      </c>
    </row>
    <row r="32" spans="2:5" x14ac:dyDescent="0.25">
      <c r="B32" s="17" t="s">
        <v>91</v>
      </c>
    </row>
    <row r="33" spans="2:2" x14ac:dyDescent="0.25">
      <c r="B33" s="17" t="s">
        <v>57</v>
      </c>
    </row>
    <row r="34" spans="2:2" x14ac:dyDescent="0.25">
      <c r="B34" s="17"/>
    </row>
    <row r="35" spans="2:2" x14ac:dyDescent="0.25">
      <c r="B35" s="17"/>
    </row>
    <row r="36" spans="2:2" x14ac:dyDescent="0.25">
      <c r="B36" s="17"/>
    </row>
    <row r="37" spans="2:2" x14ac:dyDescent="0.25">
      <c r="B37" s="17"/>
    </row>
  </sheetData>
  <sheetProtection algorithmName="SHA-512" hashValue="aHbSfiVh++M/ZBpftF3zZSPBzryC/JbBGxrwtKU2I1d25/lMIr70qlFV1aK7kzqQJO6KnbsLI2SpeuqPFGs6Cg==" saltValue="BtAeCUaohHhQmActh8qar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zoomScale="70" zoomScaleNormal="70" zoomScalePageLayoutView="70" workbookViewId="0">
      <selection activeCell="B3" sqref="B3"/>
    </sheetView>
  </sheetViews>
  <sheetFormatPr baseColWidth="10" defaultColWidth="10.85546875" defaultRowHeight="15" x14ac:dyDescent="0.25"/>
  <cols>
    <col min="1" max="1" width="10.85546875" style="2"/>
    <col min="2" max="2" width="31.28515625" style="2" customWidth="1"/>
    <col min="3" max="3" width="12.7109375" style="2" customWidth="1"/>
    <col min="4" max="5" width="17.28515625" style="2" bestFit="1" customWidth="1"/>
    <col min="6" max="6" width="14.42578125" style="2" customWidth="1"/>
    <col min="7" max="7" width="14.85546875" style="2" customWidth="1"/>
    <col min="8" max="8" width="14.42578125" style="2" customWidth="1"/>
    <col min="9" max="16384" width="10.85546875" style="2"/>
  </cols>
  <sheetData>
    <row r="2" spans="2:6" x14ac:dyDescent="0.25">
      <c r="B2" s="15" t="s">
        <v>90</v>
      </c>
    </row>
    <row r="4" spans="2:6" x14ac:dyDescent="0.25">
      <c r="B4" s="34" t="s">
        <v>44</v>
      </c>
      <c r="C4" s="35" t="s">
        <v>9</v>
      </c>
      <c r="D4" s="35" t="s">
        <v>10</v>
      </c>
      <c r="E4" s="35"/>
      <c r="F4" s="35" t="s">
        <v>0</v>
      </c>
    </row>
    <row r="5" spans="2:6" ht="17.25" x14ac:dyDescent="0.25">
      <c r="B5" s="34"/>
      <c r="C5" s="35"/>
      <c r="D5" s="25" t="s">
        <v>47</v>
      </c>
      <c r="E5" s="25" t="s">
        <v>48</v>
      </c>
      <c r="F5" s="35"/>
    </row>
    <row r="6" spans="2:6" x14ac:dyDescent="0.25">
      <c r="B6" s="13" t="s">
        <v>7</v>
      </c>
      <c r="C6" s="11">
        <v>9211</v>
      </c>
      <c r="D6" s="11">
        <v>3768</v>
      </c>
      <c r="E6" s="11">
        <v>7692</v>
      </c>
      <c r="F6" s="11">
        <f>SUM(C6:E6)</f>
        <v>20671</v>
      </c>
    </row>
    <row r="7" spans="2:6" x14ac:dyDescent="0.25">
      <c r="B7" s="13" t="s">
        <v>8</v>
      </c>
      <c r="C7" s="11">
        <v>7407</v>
      </c>
      <c r="D7" s="11">
        <v>2429</v>
      </c>
      <c r="E7" s="11">
        <v>2604</v>
      </c>
      <c r="F7" s="11">
        <f>SUM(C7:E7)</f>
        <v>12440</v>
      </c>
    </row>
    <row r="8" spans="2:6" x14ac:dyDescent="0.25">
      <c r="B8" s="13" t="s">
        <v>43</v>
      </c>
      <c r="C8" s="12">
        <f>C7/C6</f>
        <v>0.80414721528607103</v>
      </c>
      <c r="D8" s="12">
        <f>D7/D6</f>
        <v>0.64463906581740982</v>
      </c>
      <c r="E8" s="12">
        <f>E7/E6</f>
        <v>0.33853354134165364</v>
      </c>
      <c r="F8" s="12">
        <f>F7/F6</f>
        <v>0.60180929805040884</v>
      </c>
    </row>
    <row r="9" spans="2:6" x14ac:dyDescent="0.25">
      <c r="B9" s="17" t="s">
        <v>45</v>
      </c>
    </row>
    <row r="10" spans="2:6" x14ac:dyDescent="0.25">
      <c r="B10" s="17" t="s">
        <v>46</v>
      </c>
    </row>
    <row r="11" spans="2:6" x14ac:dyDescent="0.25">
      <c r="B11" s="17" t="s">
        <v>57</v>
      </c>
    </row>
    <row r="12" spans="2:6" x14ac:dyDescent="0.25">
      <c r="B12" s="17"/>
    </row>
    <row r="13" spans="2:6" x14ac:dyDescent="0.25">
      <c r="B13" s="17"/>
    </row>
    <row r="14" spans="2:6" x14ac:dyDescent="0.25">
      <c r="B14" s="17"/>
    </row>
    <row r="15" spans="2:6" x14ac:dyDescent="0.25">
      <c r="B15" s="17"/>
    </row>
  </sheetData>
  <sheetProtection algorithmName="SHA-512" hashValue="9pAOmZVMYLjtc5bfgMnTbtarlHlQx4ANBWMmNDBtxKVbu8RXSz0q5GSEWaFhUMpcHdi0i22Xe2WgZ94nVTZwBQ==" saltValue="0WoJmUzXtLOJMAKdBdiVSg==" spinCount="100000" sheet="1" objects="1" scenarios="1"/>
  <mergeCells count="4">
    <mergeCell ref="B4:B5"/>
    <mergeCell ref="C4:C5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showGridLines="0" zoomScale="70" zoomScaleNormal="70" zoomScalePageLayoutView="70" workbookViewId="0">
      <selection activeCell="B9" sqref="B9"/>
    </sheetView>
  </sheetViews>
  <sheetFormatPr baseColWidth="10" defaultColWidth="10.85546875" defaultRowHeight="15" x14ac:dyDescent="0.25"/>
  <cols>
    <col min="1" max="1" width="10.85546875" style="2"/>
    <col min="2" max="2" width="31.28515625" style="2" customWidth="1"/>
    <col min="3" max="3" width="15.42578125" style="2" bestFit="1" customWidth="1"/>
    <col min="4" max="4" width="15.42578125" style="2" customWidth="1"/>
    <col min="5" max="5" width="14.42578125" style="2" customWidth="1"/>
    <col min="6" max="6" width="14.85546875" style="2" customWidth="1"/>
    <col min="7" max="7" width="14.42578125" style="2" customWidth="1"/>
    <col min="8" max="16384" width="10.85546875" style="2"/>
  </cols>
  <sheetData>
    <row r="2" spans="2:5" x14ac:dyDescent="0.25">
      <c r="B2" s="15" t="s">
        <v>54</v>
      </c>
    </row>
    <row r="4" spans="2:5" x14ac:dyDescent="0.25">
      <c r="B4" s="34" t="s">
        <v>44</v>
      </c>
      <c r="C4" s="36" t="s">
        <v>4</v>
      </c>
      <c r="D4" s="36"/>
      <c r="E4" s="34" t="s">
        <v>0</v>
      </c>
    </row>
    <row r="5" spans="2:5" x14ac:dyDescent="0.25">
      <c r="B5" s="34"/>
      <c r="C5" s="26" t="s">
        <v>5</v>
      </c>
      <c r="D5" s="26" t="s">
        <v>6</v>
      </c>
      <c r="E5" s="34"/>
    </row>
    <row r="6" spans="2:5" x14ac:dyDescent="0.25">
      <c r="B6" s="3" t="s">
        <v>7</v>
      </c>
      <c r="C6" s="20">
        <v>13808</v>
      </c>
      <c r="D6" s="20">
        <v>6863</v>
      </c>
      <c r="E6" s="20">
        <f>SUM(C6:D6)</f>
        <v>20671</v>
      </c>
    </row>
    <row r="7" spans="2:5" x14ac:dyDescent="0.25">
      <c r="B7" s="3" t="s">
        <v>8</v>
      </c>
      <c r="C7" s="20">
        <v>9985</v>
      </c>
      <c r="D7" s="20">
        <v>2455</v>
      </c>
      <c r="E7" s="20">
        <f>SUM(C7:D7)</f>
        <v>12440</v>
      </c>
    </row>
    <row r="8" spans="2:5" x14ac:dyDescent="0.25">
      <c r="B8" s="3" t="s">
        <v>40</v>
      </c>
      <c r="C8" s="8">
        <f>C7/C6</f>
        <v>0.7231315179606026</v>
      </c>
      <c r="D8" s="8">
        <f>D7/D6</f>
        <v>0.35771528486084803</v>
      </c>
      <c r="E8" s="8">
        <f>E7/E6</f>
        <v>0.60180929805040884</v>
      </c>
    </row>
    <row r="9" spans="2:5" x14ac:dyDescent="0.25">
      <c r="B9" s="17" t="s">
        <v>57</v>
      </c>
    </row>
    <row r="10" spans="2:5" x14ac:dyDescent="0.25">
      <c r="B10" s="17"/>
    </row>
    <row r="11" spans="2:5" x14ac:dyDescent="0.25">
      <c r="B11" s="17"/>
    </row>
    <row r="12" spans="2:5" x14ac:dyDescent="0.25">
      <c r="B12" s="17"/>
    </row>
    <row r="13" spans="2:5" x14ac:dyDescent="0.25">
      <c r="B13" s="17"/>
    </row>
    <row r="14" spans="2:5" x14ac:dyDescent="0.25">
      <c r="B14" s="17"/>
    </row>
    <row r="15" spans="2:5" x14ac:dyDescent="0.25">
      <c r="B15" s="17"/>
    </row>
  </sheetData>
  <sheetProtection algorithmName="SHA-512" hashValue="E9LIh1oMxIx83zOTAwGxiN0leWYLGEcqY4DtVscR6lbD9d7/8Qjdr54513+yDnxiB6QQSoddFtZ3tOvOfv5HSg==" saltValue="474lPcFdeyeAtfniKfx3qA==" spinCount="100000" sheet="1" objects="1" scenarios="1"/>
  <mergeCells count="3"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showGridLines="0" zoomScale="90" zoomScaleNormal="90" zoomScalePageLayoutView="70" workbookViewId="0">
      <selection activeCell="I17" sqref="I17"/>
    </sheetView>
  </sheetViews>
  <sheetFormatPr baseColWidth="10" defaultColWidth="10.85546875" defaultRowHeight="15" x14ac:dyDescent="0.25"/>
  <cols>
    <col min="1" max="1" width="10.85546875" style="9"/>
    <col min="2" max="2" width="6" style="9" customWidth="1"/>
    <col min="3" max="3" width="14.42578125" style="9" customWidth="1"/>
    <col min="4" max="4" width="14.140625" style="9" customWidth="1"/>
    <col min="5" max="5" width="15.42578125" style="9" customWidth="1"/>
    <col min="6" max="6" width="14.28515625" style="9" customWidth="1"/>
    <col min="7" max="7" width="10.85546875" style="9"/>
    <col min="8" max="8" width="15.7109375" style="9" customWidth="1"/>
    <col min="9" max="16384" width="10.85546875" style="9"/>
  </cols>
  <sheetData>
    <row r="2" spans="2:8" x14ac:dyDescent="0.25">
      <c r="B2" s="15" t="s">
        <v>88</v>
      </c>
    </row>
    <row r="4" spans="2:8" ht="47.25" x14ac:dyDescent="0.25">
      <c r="B4" s="48" t="s">
        <v>42</v>
      </c>
      <c r="C4" s="49"/>
      <c r="D4" s="24" t="s">
        <v>61</v>
      </c>
      <c r="E4" s="24" t="s">
        <v>73</v>
      </c>
      <c r="F4" s="24" t="s">
        <v>74</v>
      </c>
      <c r="G4" s="27" t="s">
        <v>75</v>
      </c>
      <c r="H4" s="27" t="s">
        <v>76</v>
      </c>
    </row>
    <row r="5" spans="2:8" ht="15" customHeight="1" x14ac:dyDescent="0.25">
      <c r="B5" s="37" t="s">
        <v>77</v>
      </c>
      <c r="C5" s="38"/>
      <c r="D5" s="10" t="s">
        <v>1</v>
      </c>
      <c r="E5" s="4">
        <v>2079</v>
      </c>
      <c r="F5" s="16">
        <v>0.70972582972583043</v>
      </c>
      <c r="G5" s="16">
        <v>0.70602338745200077</v>
      </c>
      <c r="H5" s="16">
        <v>0.71342827199966008</v>
      </c>
    </row>
    <row r="6" spans="2:8" x14ac:dyDescent="0.25">
      <c r="B6" s="39"/>
      <c r="C6" s="40"/>
      <c r="D6" s="10" t="s">
        <v>2</v>
      </c>
      <c r="E6" s="4">
        <v>11186</v>
      </c>
      <c r="F6" s="16">
        <v>0.71552655104595175</v>
      </c>
      <c r="G6" s="16">
        <v>0.7138891092925902</v>
      </c>
      <c r="H6" s="16">
        <v>0.71716399279931331</v>
      </c>
    </row>
    <row r="7" spans="2:8" x14ac:dyDescent="0.25">
      <c r="B7" s="39"/>
      <c r="C7" s="40"/>
      <c r="D7" s="10" t="s">
        <v>3</v>
      </c>
      <c r="E7" s="4">
        <v>10815</v>
      </c>
      <c r="F7" s="16">
        <v>0.7333592233009687</v>
      </c>
      <c r="G7" s="16">
        <v>0.73164416771159169</v>
      </c>
      <c r="H7" s="16">
        <v>0.73507427889034571</v>
      </c>
    </row>
    <row r="8" spans="2:8" x14ac:dyDescent="0.25">
      <c r="B8" s="39"/>
      <c r="C8" s="40"/>
      <c r="D8" s="10" t="s">
        <v>51</v>
      </c>
      <c r="E8" s="4">
        <v>817</v>
      </c>
      <c r="F8" s="16">
        <v>0.71309669522643815</v>
      </c>
      <c r="G8" s="16">
        <v>0.70714606153275983</v>
      </c>
      <c r="H8" s="16">
        <v>0.71904732892011647</v>
      </c>
    </row>
    <row r="9" spans="2:8" x14ac:dyDescent="0.25">
      <c r="B9" s="39"/>
      <c r="C9" s="40"/>
      <c r="D9" s="10" t="s">
        <v>52</v>
      </c>
      <c r="E9" s="4">
        <v>218</v>
      </c>
      <c r="F9" s="16">
        <v>0.71724770642201818</v>
      </c>
      <c r="G9" s="16">
        <v>0.7057922675511854</v>
      </c>
      <c r="H9" s="16">
        <v>0.72870314529285096</v>
      </c>
    </row>
    <row r="10" spans="2:8" x14ac:dyDescent="0.25">
      <c r="B10" s="46"/>
      <c r="C10" s="47"/>
      <c r="D10" s="10" t="s">
        <v>53</v>
      </c>
      <c r="E10" s="4">
        <v>323</v>
      </c>
      <c r="F10" s="16">
        <v>0.71120743034055778</v>
      </c>
      <c r="G10" s="16">
        <v>0.70181921714548245</v>
      </c>
      <c r="H10" s="16">
        <v>0.7205956435356331</v>
      </c>
    </row>
    <row r="11" spans="2:8" ht="15" customHeight="1" x14ac:dyDescent="0.25">
      <c r="B11" s="37" t="s">
        <v>49</v>
      </c>
      <c r="C11" s="38"/>
      <c r="D11" s="10" t="s">
        <v>1</v>
      </c>
      <c r="E11" s="4">
        <v>2066</v>
      </c>
      <c r="F11" s="16">
        <v>0.43936108422071635</v>
      </c>
      <c r="G11" s="16">
        <v>0.43495473415364733</v>
      </c>
      <c r="H11" s="16">
        <v>0.44376743428778537</v>
      </c>
    </row>
    <row r="12" spans="2:8" x14ac:dyDescent="0.25">
      <c r="B12" s="39"/>
      <c r="C12" s="40"/>
      <c r="D12" s="10" t="s">
        <v>2</v>
      </c>
      <c r="E12" s="4">
        <v>9619</v>
      </c>
      <c r="F12" s="16">
        <v>0.44393803929722381</v>
      </c>
      <c r="G12" s="16">
        <v>0.44190703082994626</v>
      </c>
      <c r="H12" s="16">
        <v>0.44596904776450136</v>
      </c>
    </row>
    <row r="13" spans="2:8" x14ac:dyDescent="0.25">
      <c r="B13" s="39"/>
      <c r="C13" s="40"/>
      <c r="D13" s="10" t="s">
        <v>3</v>
      </c>
      <c r="E13" s="4">
        <v>5033</v>
      </c>
      <c r="F13" s="16">
        <v>0.46032982316709659</v>
      </c>
      <c r="G13" s="16">
        <v>0.4577465739124309</v>
      </c>
      <c r="H13" s="16">
        <v>0.46291307242176227</v>
      </c>
    </row>
    <row r="14" spans="2:8" x14ac:dyDescent="0.25">
      <c r="B14" s="39"/>
      <c r="C14" s="40"/>
      <c r="D14" s="10" t="s">
        <v>51</v>
      </c>
      <c r="E14" s="4">
        <v>538</v>
      </c>
      <c r="F14" s="16">
        <v>0.45553903345724905</v>
      </c>
      <c r="G14" s="16">
        <v>0.44711212078415075</v>
      </c>
      <c r="H14" s="16">
        <v>0.46396594613034736</v>
      </c>
    </row>
    <row r="15" spans="2:8" x14ac:dyDescent="0.25">
      <c r="B15" s="39"/>
      <c r="C15" s="40"/>
      <c r="D15" s="10" t="s">
        <v>52</v>
      </c>
      <c r="E15" s="4">
        <v>105</v>
      </c>
      <c r="F15" s="16">
        <v>0.4777142857142857</v>
      </c>
      <c r="G15" s="16">
        <v>0.46282877253656479</v>
      </c>
      <c r="H15" s="16">
        <v>0.49259979889200661</v>
      </c>
    </row>
    <row r="16" spans="2:8" x14ac:dyDescent="0.25">
      <c r="B16" s="41"/>
      <c r="C16" s="42"/>
      <c r="D16" s="10" t="s">
        <v>53</v>
      </c>
      <c r="E16" s="4">
        <v>270</v>
      </c>
      <c r="F16" s="16">
        <v>0.44074074074074049</v>
      </c>
      <c r="G16" s="16">
        <v>0.42918863548617031</v>
      </c>
      <c r="H16" s="16">
        <v>0.45229284599531067</v>
      </c>
    </row>
    <row r="17" spans="2:8" x14ac:dyDescent="0.25">
      <c r="B17" s="43" t="s">
        <v>0</v>
      </c>
      <c r="C17" s="44"/>
      <c r="D17" s="45"/>
      <c r="E17" s="18">
        <f>SUM(E5:E16)</f>
        <v>43069</v>
      </c>
      <c r="F17" s="16">
        <v>0.61037869465276073</v>
      </c>
      <c r="G17" s="16">
        <v>0.60882824559903403</v>
      </c>
      <c r="H17" s="16">
        <v>0.61192914370648743</v>
      </c>
    </row>
    <row r="18" spans="2:8" customFormat="1" x14ac:dyDescent="0.25">
      <c r="B18" s="17" t="s">
        <v>62</v>
      </c>
    </row>
    <row r="19" spans="2:8" x14ac:dyDescent="0.25">
      <c r="B19" s="17" t="s">
        <v>81</v>
      </c>
      <c r="C19" s="17"/>
    </row>
    <row r="20" spans="2:8" x14ac:dyDescent="0.25">
      <c r="B20" s="17" t="s">
        <v>66</v>
      </c>
      <c r="C20" s="17"/>
    </row>
    <row r="21" spans="2:8" x14ac:dyDescent="0.25">
      <c r="B21" s="17" t="s">
        <v>67</v>
      </c>
      <c r="C21" s="17"/>
    </row>
    <row r="22" spans="2:8" x14ac:dyDescent="0.25">
      <c r="B22" s="17" t="s">
        <v>68</v>
      </c>
      <c r="C22" s="17"/>
    </row>
    <row r="23" spans="2:8" x14ac:dyDescent="0.25">
      <c r="B23" s="17" t="s">
        <v>80</v>
      </c>
      <c r="C23" s="17"/>
    </row>
    <row r="24" spans="2:8" x14ac:dyDescent="0.25">
      <c r="B24" s="17" t="s">
        <v>57</v>
      </c>
    </row>
    <row r="25" spans="2:8" ht="15" customHeight="1" x14ac:dyDescent="0.25"/>
    <row r="27" spans="2:8" x14ac:dyDescent="0.25">
      <c r="B27" s="28"/>
    </row>
    <row r="31" spans="2:8" x14ac:dyDescent="0.25">
      <c r="B31" s="17"/>
    </row>
    <row r="32" spans="2:8" x14ac:dyDescent="0.25">
      <c r="B32" s="17"/>
    </row>
    <row r="33" spans="2:2" x14ac:dyDescent="0.25">
      <c r="B33" s="17"/>
    </row>
    <row r="34" spans="2:2" ht="15" customHeight="1" x14ac:dyDescent="0.25">
      <c r="B34" s="17"/>
    </row>
    <row r="38" spans="2:2" x14ac:dyDescent="0.25">
      <c r="B38" s="21"/>
    </row>
  </sheetData>
  <sheetProtection algorithmName="SHA-512" hashValue="VziZ1+J07JBtN5YbJiPph88cXYpnT/ICadYpGO5wjtpNsUK2pbPO+G0ZJ6jweLsmIIO7gyxmPUQr3Se8C82IrA==" saltValue="pXqdKCub2kcdPIglXr7dEg==" spinCount="100000" sheet="1" objects="1" scenarios="1"/>
  <mergeCells count="4">
    <mergeCell ref="B11:C16"/>
    <mergeCell ref="B17:D17"/>
    <mergeCell ref="B5:C10"/>
    <mergeCell ref="B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showGridLines="0" tabSelected="1" zoomScaleNormal="100" zoomScalePageLayoutView="70" workbookViewId="0">
      <selection activeCell="I5" sqref="I5"/>
    </sheetView>
  </sheetViews>
  <sheetFormatPr baseColWidth="10" defaultColWidth="10.85546875" defaultRowHeight="15" x14ac:dyDescent="0.25"/>
  <cols>
    <col min="1" max="1" width="10.85546875" style="9"/>
    <col min="2" max="2" width="17.85546875" style="9" customWidth="1"/>
    <col min="3" max="3" width="16.5703125" style="9" customWidth="1"/>
    <col min="4" max="4" width="15.42578125" style="9" customWidth="1"/>
    <col min="5" max="5" width="16.7109375" style="9" customWidth="1"/>
    <col min="6" max="6" width="10.85546875" style="9"/>
    <col min="7" max="7" width="15.7109375" style="9" customWidth="1"/>
    <col min="8" max="8" width="16.85546875" style="9" customWidth="1"/>
    <col min="9" max="16384" width="10.85546875" style="9"/>
  </cols>
  <sheetData>
    <row r="2" spans="2:8" x14ac:dyDescent="0.25">
      <c r="B2" s="15" t="s">
        <v>89</v>
      </c>
    </row>
    <row r="3" spans="2:8" x14ac:dyDescent="0.25">
      <c r="B3" s="17"/>
    </row>
    <row r="4" spans="2:8" x14ac:dyDescent="0.25">
      <c r="B4" s="17"/>
    </row>
    <row r="5" spans="2:8" ht="66.75" customHeight="1" x14ac:dyDescent="0.25">
      <c r="B5" s="48" t="s">
        <v>42</v>
      </c>
      <c r="C5" s="49"/>
      <c r="D5" s="24" t="s">
        <v>61</v>
      </c>
      <c r="E5" s="24" t="s">
        <v>73</v>
      </c>
      <c r="F5" s="24" t="s">
        <v>74</v>
      </c>
      <c r="G5" s="27" t="s">
        <v>75</v>
      </c>
      <c r="H5" s="27" t="s">
        <v>76</v>
      </c>
    </row>
    <row r="6" spans="2:8" ht="15" customHeight="1" x14ac:dyDescent="0.25">
      <c r="B6" s="50" t="s">
        <v>77</v>
      </c>
      <c r="C6" s="50" t="s">
        <v>78</v>
      </c>
      <c r="D6" s="10" t="s">
        <v>1</v>
      </c>
      <c r="E6" s="4">
        <v>1385</v>
      </c>
      <c r="F6" s="16">
        <v>0.81370036101083021</v>
      </c>
      <c r="G6" s="16">
        <v>0.80900896501807307</v>
      </c>
      <c r="H6" s="16">
        <v>0.81839175700358735</v>
      </c>
    </row>
    <row r="7" spans="2:8" x14ac:dyDescent="0.25">
      <c r="B7" s="51"/>
      <c r="C7" s="51"/>
      <c r="D7" s="10" t="s">
        <v>2</v>
      </c>
      <c r="E7" s="4">
        <v>6049</v>
      </c>
      <c r="F7" s="16">
        <v>0.74301950735658817</v>
      </c>
      <c r="G7" s="16">
        <v>0.74027966171213966</v>
      </c>
      <c r="H7" s="16">
        <v>0.74575935300103668</v>
      </c>
    </row>
    <row r="8" spans="2:8" x14ac:dyDescent="0.25">
      <c r="B8" s="51"/>
      <c r="C8" s="51"/>
      <c r="D8" s="10" t="s">
        <v>3</v>
      </c>
      <c r="E8" s="4">
        <v>4344</v>
      </c>
      <c r="F8" s="16">
        <v>0.77078153775322256</v>
      </c>
      <c r="G8" s="16">
        <v>0.76773286495049664</v>
      </c>
      <c r="H8" s="16">
        <v>0.77383021055594847</v>
      </c>
    </row>
    <row r="9" spans="2:8" x14ac:dyDescent="0.25">
      <c r="B9" s="51"/>
      <c r="C9" s="51"/>
      <c r="D9" s="10" t="s">
        <v>51</v>
      </c>
      <c r="E9" s="4">
        <v>397</v>
      </c>
      <c r="F9" s="16">
        <v>0.74867758186398015</v>
      </c>
      <c r="G9" s="16">
        <v>0.73884070988060491</v>
      </c>
      <c r="H9" s="16">
        <v>0.75851445384735539</v>
      </c>
    </row>
    <row r="10" spans="2:8" x14ac:dyDescent="0.25">
      <c r="B10" s="51"/>
      <c r="C10" s="51"/>
      <c r="D10" s="10" t="s">
        <v>52</v>
      </c>
      <c r="E10" s="4">
        <v>106</v>
      </c>
      <c r="F10" s="16">
        <v>0.81650943396226427</v>
      </c>
      <c r="G10" s="16">
        <v>0.80276444426052085</v>
      </c>
      <c r="H10" s="16">
        <v>0.8302544236640077</v>
      </c>
    </row>
    <row r="11" spans="2:8" x14ac:dyDescent="0.25">
      <c r="B11" s="51"/>
      <c r="C11" s="53"/>
      <c r="D11" s="10" t="s">
        <v>53</v>
      </c>
      <c r="E11" s="4">
        <v>159</v>
      </c>
      <c r="F11" s="16">
        <v>0.68050314465408801</v>
      </c>
      <c r="G11" s="16">
        <v>0.66659725936076952</v>
      </c>
      <c r="H11" s="16">
        <v>0.6944090299474065</v>
      </c>
    </row>
    <row r="12" spans="2:8" x14ac:dyDescent="0.25">
      <c r="B12" s="51"/>
      <c r="C12" s="50" t="s">
        <v>50</v>
      </c>
      <c r="D12" s="10" t="s">
        <v>1</v>
      </c>
      <c r="E12" s="4">
        <v>694</v>
      </c>
      <c r="F12" s="16">
        <v>0.76473342939481248</v>
      </c>
      <c r="G12" s="16">
        <v>0.75749748432515229</v>
      </c>
      <c r="H12" s="16">
        <v>0.77196937446447267</v>
      </c>
    </row>
    <row r="13" spans="2:8" x14ac:dyDescent="0.25">
      <c r="B13" s="51"/>
      <c r="C13" s="51"/>
      <c r="D13" s="10" t="s">
        <v>2</v>
      </c>
      <c r="E13" s="4">
        <v>5137</v>
      </c>
      <c r="F13" s="16">
        <v>0.68411037570566324</v>
      </c>
      <c r="G13" s="16">
        <v>0.68125366372621365</v>
      </c>
      <c r="H13" s="16">
        <v>0.68696708768511283</v>
      </c>
    </row>
    <row r="14" spans="2:8" x14ac:dyDescent="0.25">
      <c r="B14" s="51"/>
      <c r="C14" s="51"/>
      <c r="D14" s="10" t="s">
        <v>3</v>
      </c>
      <c r="E14" s="4">
        <v>6471</v>
      </c>
      <c r="F14" s="16">
        <v>0.68383943749034082</v>
      </c>
      <c r="G14" s="16">
        <v>0.68124854410961966</v>
      </c>
      <c r="H14" s="16">
        <v>0.68643033087106198</v>
      </c>
    </row>
    <row r="15" spans="2:8" x14ac:dyDescent="0.25">
      <c r="B15" s="51"/>
      <c r="C15" s="51"/>
      <c r="D15" s="10" t="s">
        <v>51</v>
      </c>
      <c r="E15" s="4">
        <v>420</v>
      </c>
      <c r="F15" s="16">
        <v>0.67696428571428524</v>
      </c>
      <c r="G15" s="16">
        <v>0.66715370570536747</v>
      </c>
      <c r="H15" s="16">
        <v>0.68677486572320301</v>
      </c>
    </row>
    <row r="16" spans="2:8" x14ac:dyDescent="0.25">
      <c r="B16" s="51"/>
      <c r="C16" s="51"/>
      <c r="D16" s="10" t="s">
        <v>52</v>
      </c>
      <c r="E16" s="4">
        <v>112</v>
      </c>
      <c r="F16" s="16">
        <v>0.74888392857142849</v>
      </c>
      <c r="G16" s="16">
        <v>0.73285227987724844</v>
      </c>
      <c r="H16" s="16">
        <v>0.76491557726560855</v>
      </c>
    </row>
    <row r="17" spans="2:8" x14ac:dyDescent="0.25">
      <c r="B17" s="52"/>
      <c r="C17" s="52"/>
      <c r="D17" s="10" t="s">
        <v>53</v>
      </c>
      <c r="E17" s="4">
        <v>164</v>
      </c>
      <c r="F17" s="16">
        <v>0.63734756097561007</v>
      </c>
      <c r="G17" s="16">
        <v>0.62419849111128023</v>
      </c>
      <c r="H17" s="16">
        <v>0.65049663083993992</v>
      </c>
    </row>
    <row r="18" spans="2:8" x14ac:dyDescent="0.25">
      <c r="B18" s="43" t="s">
        <v>0</v>
      </c>
      <c r="C18" s="44"/>
      <c r="D18" s="45"/>
      <c r="E18" s="33">
        <v>25438</v>
      </c>
      <c r="F18" s="16">
        <v>0.72350813743219144</v>
      </c>
      <c r="G18" s="16">
        <v>0.72212471064121553</v>
      </c>
      <c r="H18" s="16">
        <v>0.72489156422316736</v>
      </c>
    </row>
    <row r="19" spans="2:8" customFormat="1" x14ac:dyDescent="0.25">
      <c r="B19" s="17" t="s">
        <v>62</v>
      </c>
    </row>
    <row r="20" spans="2:8" x14ac:dyDescent="0.25">
      <c r="B20" s="17" t="s">
        <v>82</v>
      </c>
      <c r="C20" s="17"/>
    </row>
    <row r="21" spans="2:8" x14ac:dyDescent="0.25">
      <c r="B21" s="17" t="s">
        <v>69</v>
      </c>
      <c r="C21" s="17"/>
    </row>
    <row r="22" spans="2:8" x14ac:dyDescent="0.25">
      <c r="B22" s="17" t="s">
        <v>70</v>
      </c>
      <c r="C22" s="17"/>
    </row>
    <row r="23" spans="2:8" x14ac:dyDescent="0.25">
      <c r="B23" s="17" t="s">
        <v>71</v>
      </c>
      <c r="C23" s="17"/>
    </row>
    <row r="24" spans="2:8" x14ac:dyDescent="0.25">
      <c r="B24" s="17" t="s">
        <v>80</v>
      </c>
      <c r="C24" s="17"/>
    </row>
    <row r="25" spans="2:8" x14ac:dyDescent="0.25">
      <c r="B25" s="17" t="s">
        <v>72</v>
      </c>
      <c r="C25" s="17"/>
    </row>
    <row r="26" spans="2:8" x14ac:dyDescent="0.25">
      <c r="B26" s="17" t="s">
        <v>57</v>
      </c>
    </row>
  </sheetData>
  <sheetProtection algorithmName="SHA-512" hashValue="mk0KuiFlYsn91Cfp4py7XozhLy9nrqkJCXf3MTmhdJCKx2gBopm41bk2uG3MEno/OIu+9VpdWUow68hxN+6GnQ==" saltValue="iV1+/KA52zAJ7ugeGJNw4g==" spinCount="100000" sheet="1" objects="1" scenarios="1"/>
  <mergeCells count="5">
    <mergeCell ref="B5:C5"/>
    <mergeCell ref="B6:B17"/>
    <mergeCell ref="C6:C11"/>
    <mergeCell ref="C12:C17"/>
    <mergeCell ref="B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Tabla 1.</vt:lpstr>
      <vt:lpstr>Tabla 2.</vt:lpstr>
      <vt:lpstr>Tabla 3.</vt:lpstr>
      <vt:lpstr>Tabla 4.</vt:lpstr>
      <vt:lpstr>Tabla 5.</vt:lpstr>
      <vt:lpstr>Tabla 6.</vt:lpstr>
      <vt:lpstr>Tabla 7.</vt:lpstr>
      <vt:lpstr>Tabla 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2016-03-30T14:37:56Z</dcterms:created>
  <dcterms:modified xsi:type="dcterms:W3CDTF">2016-07-02T00:16:40Z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