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ALISIS Y DIFUSION\000_ Evaluacion en Cifras CPM\Evaluacion en cifras_web\"/>
    </mc:Choice>
  </mc:AlternateContent>
  <bookViews>
    <workbookView xWindow="0" yWindow="0" windowWidth="28770" windowHeight="5490" tabRatio="819"/>
  </bookViews>
  <sheets>
    <sheet name="Tabla 1." sheetId="3" r:id="rId1"/>
    <sheet name="Tabla 2." sheetId="32" r:id="rId2"/>
    <sheet name="Tabla 3." sheetId="23" r:id="rId3"/>
    <sheet name="Tabla 4." sheetId="39" r:id="rId4"/>
    <sheet name="Tabla 5." sheetId="38" r:id="rId5"/>
    <sheet name="Tabla 6." sheetId="40" r:id="rId6"/>
    <sheet name="Tabla 7." sheetId="22" r:id="rId7"/>
    <sheet name="Tabla 8." sheetId="35" r:id="rId8"/>
    <sheet name="Tabla 9." sheetId="36" r:id="rId9"/>
    <sheet name="Tabla 10." sheetId="30" r:id="rId10"/>
    <sheet name="Tabla 11." sheetId="37" r:id="rId11"/>
    <sheet name="Tabla 12." sheetId="31" r:id="rId12"/>
  </sheets>
  <calcPr calcId="152511"/>
</workbook>
</file>

<file path=xl/calcChain.xml><?xml version="1.0" encoding="utf-8"?>
<calcChain xmlns="http://schemas.openxmlformats.org/spreadsheetml/2006/main">
  <c r="L10" i="40" l="1"/>
  <c r="L9" i="40" l="1"/>
  <c r="K9" i="40"/>
  <c r="J9" i="40"/>
  <c r="I9" i="40"/>
  <c r="H11" i="40"/>
  <c r="L11" i="40"/>
  <c r="F11" i="40"/>
  <c r="E11" i="40"/>
  <c r="D11" i="40"/>
  <c r="C11" i="40"/>
  <c r="I6" i="40"/>
  <c r="J6" i="40"/>
  <c r="K6" i="40"/>
  <c r="L6" i="40"/>
  <c r="I7" i="40"/>
  <c r="J7" i="40"/>
  <c r="K7" i="40"/>
  <c r="L7" i="40"/>
  <c r="I8" i="40"/>
  <c r="J8" i="40"/>
  <c r="K8" i="40"/>
  <c r="L8" i="40"/>
  <c r="L5" i="40"/>
  <c r="K5" i="40"/>
  <c r="J5" i="40"/>
  <c r="I5" i="40"/>
  <c r="I11" i="40" l="1"/>
  <c r="J11" i="40"/>
  <c r="K11" i="40"/>
  <c r="L6" i="38"/>
  <c r="L7" i="38"/>
  <c r="L8" i="38"/>
  <c r="L9" i="38"/>
  <c r="L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K6" i="38"/>
  <c r="K7" i="38"/>
  <c r="K8" i="38"/>
  <c r="K9" i="38"/>
  <c r="K10" i="38"/>
  <c r="K11" i="38"/>
  <c r="K12" i="38"/>
  <c r="K13" i="38"/>
  <c r="K14" i="38"/>
  <c r="K15" i="38"/>
  <c r="K16" i="38"/>
  <c r="K17" i="38"/>
  <c r="K18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5" i="38"/>
  <c r="J5" i="38"/>
  <c r="K5" i="38"/>
  <c r="I9" i="39" l="1"/>
  <c r="I8" i="39"/>
  <c r="I7" i="39"/>
  <c r="I6" i="39"/>
  <c r="I5" i="39"/>
  <c r="H5" i="39"/>
  <c r="J9" i="39"/>
  <c r="H9" i="39"/>
  <c r="J8" i="39"/>
  <c r="H8" i="39"/>
  <c r="G10" i="39"/>
  <c r="F10" i="39"/>
  <c r="D10" i="39"/>
  <c r="E10" i="39"/>
  <c r="C10" i="39"/>
  <c r="I6" i="23" l="1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5" i="23"/>
  <c r="F31" i="3"/>
  <c r="H11" i="3"/>
  <c r="F11" i="3"/>
  <c r="C31" i="3"/>
  <c r="C31" i="23" l="1"/>
  <c r="J10" i="39"/>
  <c r="I10" i="39"/>
  <c r="J7" i="39"/>
  <c r="H7" i="39"/>
  <c r="J6" i="39"/>
  <c r="H6" i="39"/>
  <c r="J5" i="39"/>
  <c r="L5" i="38"/>
  <c r="H31" i="38"/>
  <c r="G31" i="38"/>
  <c r="F31" i="38"/>
  <c r="J31" i="38" s="1"/>
  <c r="D31" i="38"/>
  <c r="E31" i="38"/>
  <c r="I31" i="38" s="1"/>
  <c r="C31" i="38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G31" i="23"/>
  <c r="F31" i="23"/>
  <c r="I31" i="23" s="1"/>
  <c r="G31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5" i="32"/>
  <c r="G31" i="3"/>
  <c r="H6" i="3"/>
  <c r="H7" i="3"/>
  <c r="H8" i="3"/>
  <c r="H9" i="3"/>
  <c r="H10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5" i="3"/>
  <c r="L31" i="38" l="1"/>
  <c r="K31" i="38"/>
  <c r="H10" i="39"/>
  <c r="J31" i="23"/>
  <c r="D31" i="23" l="1"/>
  <c r="E31" i="23"/>
  <c r="F19" i="32"/>
  <c r="E31" i="32"/>
  <c r="H31" i="32" s="1"/>
  <c r="D31" i="32"/>
  <c r="C31" i="32"/>
  <c r="F30" i="32"/>
  <c r="F29" i="32"/>
  <c r="F28" i="32"/>
  <c r="F27" i="32"/>
  <c r="F26" i="32"/>
  <c r="F25" i="32"/>
  <c r="F24" i="32"/>
  <c r="F23" i="32"/>
  <c r="F22" i="32"/>
  <c r="F21" i="32"/>
  <c r="F20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31" i="32" l="1"/>
  <c r="F6" i="3" l="1"/>
  <c r="F7" i="3"/>
  <c r="F8" i="3"/>
  <c r="F9" i="3"/>
  <c r="F10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5" i="3"/>
  <c r="E31" i="3"/>
  <c r="H31" i="3" s="1"/>
  <c r="D31" i="3"/>
</calcChain>
</file>

<file path=xl/sharedStrings.xml><?xml version="1.0" encoding="utf-8"?>
<sst xmlns="http://schemas.openxmlformats.org/spreadsheetml/2006/main" count="365" uniqueCount="141">
  <si>
    <t>Total</t>
  </si>
  <si>
    <t>% Clasificados / Evaluados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</si>
  <si>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</si>
  <si>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</si>
  <si>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</si>
  <si>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</si>
  <si>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</si>
  <si>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</si>
  <si>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</si>
  <si>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</si>
  <si>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</si>
  <si>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</si>
  <si>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</si>
  <si>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</si>
  <si>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</si>
  <si>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</si>
  <si>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</si>
  <si>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</si>
  <si>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</si>
  <si>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</si>
  <si>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</si>
  <si>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</si>
  <si>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</si>
  <si>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</si>
  <si>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</si>
  <si>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</si>
  <si>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</si>
  <si>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</si>
  <si>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</si>
  <si>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</si>
  <si>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</si>
  <si>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</si>
  <si>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</si>
  <si>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t>No clasificados</t>
  </si>
  <si>
    <r>
      <t xml:space="preserve">Nº de postulantes evaluados 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</si>
  <si>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Región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</si>
  <si>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>Nº de postulantes inscritos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</si>
  <si>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Lima Provincias</t>
  </si>
  <si>
    <t>Tacna</t>
  </si>
  <si>
    <t>2/Inscritos: número de postulantes inscritos en el concurso.</t>
  </si>
  <si>
    <t xml:space="preserve">1/Región: región donde rindieron la prueba. </t>
  </si>
  <si>
    <t>5/Ganadores: postulantes que ganaron una plaza.</t>
  </si>
  <si>
    <t>3/Límite inferior: límite inferior del intervalo de confianza en que se ubica el promedio obtenido por los postulantes en el instrumento de entrevista.</t>
  </si>
  <si>
    <t>4/Límite superior: límite inferior del intervalo de confianza en que se ubica el promedio obtenido por los postulantes en el instrumento de entrevista.</t>
  </si>
  <si>
    <r>
      <t>Ganadores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</si>
  <si>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3/Evaluados: número de postulantes que fueron evaluados en la Prueba Única Nacional.</t>
  </si>
  <si>
    <t>Tabla 1. Cuadro resumen del Concurso de Acceso a Cargos Directivos de IE y Especialistas en Educación, según región donde rindieron la prueba</t>
  </si>
  <si>
    <r>
      <t xml:space="preserve">Nº de postulantes que pasaron punto de corte de comprensión lectora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</si>
  <si>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4/Número de postulantes que superaron los puntajes mínimos establecidos en la Prueba Única Nacional para comprensión lectora.</t>
  </si>
  <si>
    <t>Nº de plazas ofertadas para cargos Directivos de IIEE</t>
  </si>
  <si>
    <r>
      <t>Región</t>
    </r>
    <r>
      <rPr>
        <vertAlign val="superscript"/>
        <sz val="11"/>
        <color rgb="FF595959"/>
        <rFont val="Calibri"/>
        <family val="2"/>
      </rPr>
      <t>1</t>
    </r>
  </si>
  <si>
    <t>1/Nivel: nivel educativo al que pertenece la plaza ofertada.</t>
  </si>
  <si>
    <t>1/Región: región al que pertenece la plaza ofertada.</t>
  </si>
  <si>
    <r>
      <t>Ganadores de plaza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</si>
  <si>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5/Ganadores de plaza: número de postulantes clasificados que alcanzaron vacante y ganaron plaza Directiva de IE o Especialista en Educación</t>
  </si>
  <si>
    <r>
      <t>Postulantes que seleccionaron plaza para cargos Directivos de IIEE</t>
    </r>
    <r>
      <rPr>
        <b/>
        <vertAlign val="superscript"/>
        <sz val="11"/>
        <color theme="1" tint="0.34998626667073579"/>
        <rFont val="Calibri"/>
        <family val="2"/>
        <scheme val="minor"/>
      </rPr>
      <t>1</t>
    </r>
  </si>
  <si>
    <r>
      <t xml:space="preserve">Postulantes que seleccionaron plaza para cargo de Especialista en Educación </t>
    </r>
    <r>
      <rPr>
        <b/>
        <vertAlign val="superscript"/>
        <sz val="11"/>
        <color theme="1" tint="0.34998626667073579"/>
        <rFont val="Calibri"/>
        <family val="2"/>
        <scheme val="minor"/>
      </rPr>
      <t>2</t>
    </r>
  </si>
  <si>
    <t>1/Postulantes que seleccionaron plaza de Directivo de IE.</t>
  </si>
  <si>
    <t>2/Postulantes que seleccionaron plaza de Especialista en Educación.</t>
  </si>
  <si>
    <t>3/Nº de postulantes evaluados: número de postulantes que rindieron la Prueba Única Nacional.</t>
  </si>
  <si>
    <t>--</t>
  </si>
  <si>
    <t>5/Límite inferior: límite inferior del intervalo de confianza en que se ubica el porcentaje de acierto promedio obtenido por los postulantes en la sub prueba de Comprensión Lectora.</t>
  </si>
  <si>
    <t>6/Límite superior: límite superior del intervalo de confianza en que se ubica el porcentaje de acierto promedio obtenido por los postulantes en la sub prueba de Comprensión Lectora.</t>
  </si>
  <si>
    <r>
      <t>Nº de postulantes evaluados</t>
    </r>
    <r>
      <rPr>
        <b/>
        <vertAlign val="superscript"/>
        <sz val="11"/>
        <color theme="1" tint="0.34998626667073579"/>
        <rFont val="Calibri"/>
        <family val="2"/>
        <scheme val="minor"/>
      </rPr>
      <t>3</t>
    </r>
  </si>
  <si>
    <r>
      <t>Promedio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</si>
  <si>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r>
      <t>Límite inferior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</si>
  <si>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r>
      <t>Límite superior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</si>
  <si>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t/>
  </si>
  <si>
    <t>5/Límite inferior: límite inferior del intervalo de confianza en que se ubica el porcentaje de acierto promedio obtenido por los postulantes en la sub prueba de Casos de Gestión.</t>
  </si>
  <si>
    <t>6/Límite superior: límite superior del intervalo de confianza en que se ubica el porcentaje de acierto promedio obtenido por los postulantes en la sub prueba de Casos de Gestión.</t>
  </si>
  <si>
    <t>5/Límite inferior: límite inferior del intervalo de confianza en que se ubica el porcentaje de acierto promedio obtenido por los postulantes en la sub prueba de Casos Pedagógicos.</t>
  </si>
  <si>
    <t>6/Límite superior: límite superior del intervalo de confianza en que se ubica el porcentaje de acierto promedio obtenido por los postulantes en la sub prueba de Casos Pedagógicos.</t>
  </si>
  <si>
    <t>4/Promedio: porcentaje de acierto promedio en la sub prueba de Casos Pedagógicos.</t>
  </si>
  <si>
    <t>4/Promedio: porcentaje de acierto promedio en la sub prueba de Casos de Gestión.</t>
  </si>
  <si>
    <t>4/Promedio: porcentaje de acierto promedio en la sub prueba de Comprensión de Textos.</t>
  </si>
  <si>
    <t>No ganadores</t>
  </si>
  <si>
    <t>2/Promedio de los puntajes obtenidos en el instrumento de valoración de trayectoria profesional. Este instrumento tuvo un puntaje máximo de 100 puntos.</t>
  </si>
  <si>
    <t>3/Límite inferior: límite inferior del intervalo de confianza en que se ubica el promedio obtenido por los postulantes en el instrumento de valoración de trayectoria profesional.</t>
  </si>
  <si>
    <t>4/Límite superior: límite inferior del intervalo de confianza en que se ubica el promedio obtenido por los postulantes en el instrumento de valoración de trayectoria profesional.</t>
  </si>
  <si>
    <t>2/Promedio de los puntajes obtenidos en el instrumento de valoración de trayectoria profesional. Este instrumento tuvo un puntaje máximo de 50 puntos.</t>
  </si>
  <si>
    <t>% Ganadores/Clasificados</t>
  </si>
  <si>
    <r>
      <t>Nº de postulantes que cumplen requisitos para plaza de Directivos de IIEE</t>
    </r>
    <r>
      <rPr>
        <vertAlign val="superscript"/>
        <sz val="11"/>
        <color rgb="FF595959"/>
        <rFont val="Calibri"/>
        <family val="2"/>
      </rPr>
      <t>4</t>
    </r>
  </si>
  <si>
    <t>Nº de plazas ofertadas para cargo de Especialista en Educación</t>
  </si>
  <si>
    <r>
      <t>Ganadores de plaza de Especialista en Educación</t>
    </r>
    <r>
      <rPr>
        <b/>
        <vertAlign val="superscript"/>
        <sz val="11"/>
        <color theme="1" tint="0.34998626667073579"/>
        <rFont val="Calibri"/>
        <family val="2"/>
        <scheme val="minor"/>
      </rPr>
      <t>6</t>
    </r>
  </si>
  <si>
    <r>
      <t>Ganadores de plaza Directiva de IIEE</t>
    </r>
    <r>
      <rPr>
        <b/>
        <vertAlign val="superscript"/>
        <sz val="11"/>
        <color theme="1" tint="0.34998626667073579"/>
        <rFont val="Calibri"/>
        <family val="2"/>
        <scheme val="minor"/>
      </rPr>
      <t>5</t>
    </r>
  </si>
  <si>
    <t>4/Cumple requisitos: número de postulantes que cumplen los requisitos del concurso para poder acceder a plaza de Directivo de IIEE.</t>
  </si>
  <si>
    <t>5/Ganadores de plaza: número de postulantes clasificados que alcanzaron vacante y ganaron plaza de Directivo de IIEE.</t>
  </si>
  <si>
    <t>% Cumple requisitos / Clasificaron para plaza de Directivos de IIEE</t>
  </si>
  <si>
    <t>% Ganadores de plaza / Cumple requisitos para plaza de Directivos de IIEE</t>
  </si>
  <si>
    <t>% Ganadores de plaza / Cumple requisitos para plaza de Especialista en Educación</t>
  </si>
  <si>
    <t>5/Cumple requisitos: número de postulantes que cumplen los requisitos del concurso para poder acceder a plaza de Especialista en Educación.</t>
  </si>
  <si>
    <t>6/Ganadores de plaza: número de postulantes clasificados que alcanzaron vacante y ganaron plaza de Especialista en Educación.</t>
  </si>
  <si>
    <t>Tabla 7. Porcentaje de acierto promedio en la subprueba de Comprensión de Textos</t>
  </si>
  <si>
    <t>9/Ganadores de plaza: número de postulantes clasificados que alcanzaron vacante y ganaron plaza.</t>
  </si>
  <si>
    <r>
      <t>Ganador de plaza</t>
    </r>
    <r>
      <rPr>
        <b/>
        <vertAlign val="superscript"/>
        <sz val="11"/>
        <color theme="1" tint="0.34998626667073579"/>
        <rFont val="Calibri"/>
        <family val="2"/>
        <scheme val="minor"/>
      </rPr>
      <t>9</t>
    </r>
  </si>
  <si>
    <r>
      <t>Alcanzaron vacante pero no ganaron plaza</t>
    </r>
    <r>
      <rPr>
        <b/>
        <vertAlign val="superscript"/>
        <sz val="11"/>
        <color theme="1" tint="0.34998626667073579"/>
        <rFont val="Calibri"/>
        <family val="2"/>
        <scheme val="minor"/>
      </rPr>
      <t>8</t>
    </r>
  </si>
  <si>
    <r>
      <t>Clasificados que no alcanzaron vacante</t>
    </r>
    <r>
      <rPr>
        <b/>
        <vertAlign val="superscript"/>
        <sz val="11"/>
        <color theme="1" tint="0.34998626667073579"/>
        <rFont val="Calibri"/>
        <family val="2"/>
        <scheme val="minor"/>
      </rPr>
      <t>7</t>
    </r>
  </si>
  <si>
    <t>7/Clasificados que no alcanzaron vacante: número de postulantes que superaron los puntajes mínimos establecidos en la Prueba Única Nacional para la plaza elegida pero no alcanzaron una vacante de evaluación.</t>
  </si>
  <si>
    <t>Tabla 8. Porcentaje de acierto promedio en la subprueba de Casos de Gestión</t>
  </si>
  <si>
    <t>Tabla 9. Porcentaje de acierto promedio en la subprueba de Casos Pedagógicos</t>
  </si>
  <si>
    <t>1/Nº de postulantes evaluados: número de postulantes que alcanzaron vacante para plaza y cumplen los requisitos del concurso para poder acceder a plaza de Directivo de IIEE.</t>
  </si>
  <si>
    <t>Tabla 3. Cuadro resumen del Concurso de Acceso a Cargos Directivos de IE y Especialistas en Educación, para cargos Directivos de IE según región de la plaza ofertada</t>
  </si>
  <si>
    <t>Tabla 10. Puntaje promedio en la Valoración de Trayectoria Profesional, para cargos Directivos de IE</t>
  </si>
  <si>
    <r>
      <t>Nº de postulantes que cumplen requisitos para plaza de Especialista en Educación</t>
    </r>
    <r>
      <rPr>
        <vertAlign val="superscript"/>
        <sz val="11"/>
        <color rgb="FF595959"/>
        <rFont val="Calibri"/>
        <family val="2"/>
      </rPr>
      <t>5</t>
    </r>
  </si>
  <si>
    <t>Tabla 11. Puntaje promedio en la Valoración de Trayectoria Profesional, para cargo de Especialista en Educación</t>
  </si>
  <si>
    <t>Tabla 12. Puntaje promedio en Entrevista, para cargo de Especialista en Educación</t>
  </si>
  <si>
    <t>Tabla 5. Cuadro resumen del Concurso de Acceso a Cargos Directivos de IE y Especialistas en Educación, para cargo de Especialista en Educación según región de la plaza ofertada</t>
  </si>
  <si>
    <t>Fuente: MINEDU-DIGEDD-DIED, Concurso Público de Acceso a cargos Directivos de II.EE. Públicas y de Especialista en Educación, 2018.</t>
  </si>
  <si>
    <t>Tabla 2. Cuadro resumen del Concurso de Acceso a Cargos Directivos de IE y Especialistas en Educación, según región donde es titular el postulante</t>
  </si>
  <si>
    <t>1/Región: región donde es titular el postulante</t>
  </si>
  <si>
    <t>2/Clasificados: número de postulantes que superaron los puntajes mínimos establecidos en la Prueba Única Nacional y seleccionaron cargo de Directivo de IIEE.</t>
  </si>
  <si>
    <t>3/Seleccionaron plaza: número de postulantes que seleccionaron plaza de Directivo de IIEE.</t>
  </si>
  <si>
    <t>% Seleccionaron plaza / Clasificaron para Directivos de IIEE</t>
  </si>
  <si>
    <t>3/Seleccionaron plaza: número de postulantes que seleccionaron plaza de Especialista en Educación.</t>
  </si>
  <si>
    <t>6/Región donde es titular el postulante</t>
  </si>
  <si>
    <t>Ed. Básica Alternativa</t>
  </si>
  <si>
    <t>Ed. Básica Especial</t>
  </si>
  <si>
    <t>EBR Inicial</t>
  </si>
  <si>
    <t>EBR Primaria</t>
  </si>
  <si>
    <t>EBR Secundaria</t>
  </si>
  <si>
    <r>
      <t>Modalidad/Nivel</t>
    </r>
    <r>
      <rPr>
        <vertAlign val="superscript"/>
        <sz val="11"/>
        <color rgb="FF595959"/>
        <rFont val="Calibri"/>
        <family val="2"/>
      </rPr>
      <t>1</t>
    </r>
  </si>
  <si>
    <t>-</t>
  </si>
  <si>
    <t>2/Clasificados: número de postulantes que superaron los puntajes mínimos establecidos en la Prueba Única Nacional y seleccionaron cargo de Especialista en Educación.</t>
  </si>
  <si>
    <r>
      <t xml:space="preserve">N° de postulantes con plaza asignada para la etapa descentralizada de Especialista en Educación </t>
    </r>
    <r>
      <rPr>
        <b/>
        <vertAlign val="superscript"/>
        <sz val="11"/>
        <color theme="1" tint="0.34998626667073579"/>
        <rFont val="Calibri"/>
        <family val="2"/>
        <scheme val="minor"/>
      </rPr>
      <t>4</t>
    </r>
  </si>
  <si>
    <t>% Seleccionaron plaza / Clasificados para cargo  de Especialista en Educación</t>
  </si>
  <si>
    <t>% Con plaza asignada / Clasificados para cargo de Especialista en Educación</t>
  </si>
  <si>
    <t>% Cumple requisitos / Clasificados para cargo de Especialista en Educación</t>
  </si>
  <si>
    <t>Tabla 6. Cuadro resumen del Concurso de Acceso a Cargos Directivos de IE y Especialistas en Educación, para cargo de Especialista en Educación según modalidad/nivel de la plaza ofertada</t>
  </si>
  <si>
    <r>
      <t xml:space="preserve">EIB </t>
    </r>
    <r>
      <rPr>
        <vertAlign val="superscript"/>
        <sz val="11"/>
        <color theme="1" tint="0.34998626667073579"/>
        <rFont val="Calibri"/>
        <family val="2"/>
      </rPr>
      <t>7</t>
    </r>
  </si>
  <si>
    <t>7/EIB: corresponde a plazas para Especialistas de Educación Intercultural Bilingüe.</t>
  </si>
  <si>
    <t>1/Nº de postulantes evaluados: número de postulantes que alcanzaron vacante para plaza, cumplen los requisitos del concurso para poder acceder a plaza de Especialista en Educación y aprobaron la entrevista.</t>
  </si>
  <si>
    <t>2/Promedio de los puntajes obtenidos en la entrevista. Este instrumento tuvo un puntaje máximo de 50 puntos.</t>
  </si>
  <si>
    <r>
      <t>Nº de postulantes que clasificaron a la etapa descentralizada para Directivos de IIEE</t>
    </r>
    <r>
      <rPr>
        <vertAlign val="superscript"/>
        <sz val="11"/>
        <color rgb="FF595959"/>
        <rFont val="Calibri"/>
        <family val="2"/>
      </rPr>
      <t>2 6</t>
    </r>
  </si>
  <si>
    <r>
      <t>Nº de postulantes que seleccionaron plaza de Directivos de IIEE</t>
    </r>
    <r>
      <rPr>
        <vertAlign val="superscript"/>
        <sz val="11"/>
        <color rgb="FF595959"/>
        <rFont val="Calibri"/>
        <family val="2"/>
      </rPr>
      <t>3</t>
    </r>
  </si>
  <si>
    <r>
      <t xml:space="preserve">Nº de postulantes que clasificaron a la etapa descentralizada para Directivos de IIEE </t>
    </r>
    <r>
      <rPr>
        <vertAlign val="superscript"/>
        <sz val="11"/>
        <color rgb="FF595959"/>
        <rFont val="Calibri"/>
        <family val="2"/>
      </rPr>
      <t>2</t>
    </r>
  </si>
  <si>
    <r>
      <t xml:space="preserve">Nº de postulantes que seleccionaron plaza de Directivos de IIEE </t>
    </r>
    <r>
      <rPr>
        <vertAlign val="superscript"/>
        <sz val="11"/>
        <color rgb="FF595959"/>
        <rFont val="Calibri"/>
        <family val="2"/>
      </rPr>
      <t>3</t>
    </r>
  </si>
  <si>
    <t>Tabla 4. Cuadro resumen del Concurso de Acceso a Cargos Directivos de IE y Especialistas en Educación, para cargos Directivos de IE según modalidad y nivel de la plaza ofertada</t>
  </si>
  <si>
    <t>4/Con plaza asignada: número de postulantes que además de superar los puntajes mínimos establecidos en la Prueba Única Nacional alcanzaron una vacante para Especialista de Educación.</t>
  </si>
  <si>
    <r>
      <t>Nº de postulantes que clasificaron a la etapa descentralizada para Especialista en Educación</t>
    </r>
    <r>
      <rPr>
        <vertAlign val="superscript"/>
        <sz val="11"/>
        <color rgb="FF595959"/>
        <rFont val="Calibri"/>
        <family val="2"/>
      </rPr>
      <t>2</t>
    </r>
  </si>
  <si>
    <r>
      <t>Nº de postulantes que seleccionaron plaza de Especialista en Educación</t>
    </r>
    <r>
      <rPr>
        <vertAlign val="superscript"/>
        <sz val="11"/>
        <color rgb="FF595959"/>
        <rFont val="Calibri"/>
        <family val="2"/>
      </rPr>
      <t>3</t>
    </r>
  </si>
  <si>
    <t>8/Con vacante no ganador de plaza: número de postulantes que superaron los puntajes mínimos establecidos en la Prueba Única Nacional para la plaza elegida, alcanzaron una vacante al cargo que postulan pero no ganaron una plaza.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</si>
</sst>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%"/>
  </numFmts>
  <fonts count="23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 tint="0.3499862666707357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vertAlign val="superscript"/>
      <sz val="11"/>
      <color theme="1" tint="0.34998626667073579"/>
      <name val="Calibri"/>
      <family val="2"/>
      <scheme val="minor"/>
    </font>
    <font>
      <sz val="11"/>
      <color rgb="FF595959"/>
      <name val="Calibri"/>
      <family val="2"/>
      <scheme val="minor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4"/>
      <color rgb="FF000000"/>
      <name val="Calibri"/>
      <family val="2"/>
      <charset val="1"/>
    </font>
    <font>
      <sz val="10"/>
      <name val="Arial"/>
      <family val="2"/>
    </font>
    <font>
      <vertAlign val="superscript"/>
      <sz val="11"/>
      <color rgb="FF595959"/>
      <name val="Calibri"/>
      <family val="2"/>
    </font>
    <font>
      <sz val="10"/>
      <name val="Arial"/>
    </font>
    <font>
      <vertAlign val="superscript"/>
      <sz val="11"/>
      <color theme="1" tint="0.34998626667073579"/>
      <name val="Calibri"/>
      <family val="2"/>
    </font>
    <font>
      <sz val="10"/>
      <color rgb="FF59595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CFF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4">
    <xf numFmtId="0" fontId="0" fillId="0" borderId="0"/>
    <xf numFmtId="9" fontId="7" fillId="0" borderId="0" applyBorder="0" applyProtection="0"/>
    <xf numFmtId="0" fontId="7" fillId="0" borderId="0"/>
    <xf numFmtId="0" fontId="6" fillId="0" borderId="0"/>
    <xf numFmtId="0" fontId="9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</cellStyleXfs>
  <cellXfs count="54">
    <xf numFmtId="0" fontId="0" fillId="0" borderId="0" xfId="0"/>
    <xf numFmtId="0" fontId="10" fillId="0" borderId="1" xfId="4" applyFont="1" applyFill="1" applyBorder="1" applyAlignment="1">
      <alignment vertical="top"/>
    </xf>
    <xf numFmtId="0" fontId="11" fillId="0" borderId="1" xfId="3" applyFont="1" applyBorder="1" applyAlignment="1">
      <alignment horizontal="center"/>
    </xf>
    <xf numFmtId="0" fontId="5" fillId="0" borderId="0" xfId="5"/>
    <xf numFmtId="164" fontId="11" fillId="0" borderId="1" xfId="1" applyNumberFormat="1" applyFont="1" applyBorder="1" applyAlignment="1">
      <alignment horizontal="center"/>
    </xf>
    <xf numFmtId="0" fontId="12" fillId="0" borderId="0" xfId="4" applyFont="1" applyFill="1" applyBorder="1" applyAlignment="1">
      <alignment vertical="top"/>
    </xf>
    <xf numFmtId="0" fontId="14" fillId="0" borderId="0" xfId="5" applyFont="1"/>
    <xf numFmtId="0" fontId="8" fillId="2" borderId="1" xfId="3" applyFont="1" applyFill="1" applyBorder="1" applyAlignment="1">
      <alignment horizontal="center" vertical="center" wrapText="1"/>
    </xf>
    <xf numFmtId="0" fontId="5" fillId="0" borderId="0" xfId="5" applyAlignment="1"/>
    <xf numFmtId="0" fontId="8" fillId="2" borderId="1" xfId="7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top"/>
    </xf>
    <xf numFmtId="0" fontId="17" fillId="0" borderId="0" xfId="0" applyFont="1" applyAlignment="1">
      <alignment horizontal="center"/>
    </xf>
    <xf numFmtId="0" fontId="8" fillId="2" borderId="4" xfId="3" applyFont="1" applyFill="1" applyBorder="1" applyAlignment="1">
      <alignment horizontal="center" vertical="center" wrapText="1"/>
    </xf>
    <xf numFmtId="0" fontId="18" fillId="0" borderId="0" xfId="22"/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4" fontId="11" fillId="0" borderId="1" xfId="3" applyNumberFormat="1" applyFont="1" applyBorder="1" applyAlignment="1">
      <alignment horizontal="center"/>
    </xf>
    <xf numFmtId="0" fontId="14" fillId="0" borderId="0" xfId="5" applyFont="1" applyFill="1"/>
    <xf numFmtId="0" fontId="8" fillId="2" borderId="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5" fillId="0" borderId="0" xfId="5" applyFont="1" applyAlignment="1">
      <alignment wrapText="1"/>
    </xf>
    <xf numFmtId="0" fontId="5" fillId="0" borderId="0" xfId="5" applyAlignment="1">
      <alignment wrapText="1"/>
    </xf>
    <xf numFmtId="0" fontId="11" fillId="0" borderId="2" xfId="9" applyFont="1" applyFill="1" applyBorder="1" applyAlignment="1">
      <alignment horizontal="center" vertical="center"/>
    </xf>
    <xf numFmtId="0" fontId="2" fillId="0" borderId="0" xfId="5" applyFont="1"/>
    <xf numFmtId="0" fontId="8" fillId="2" borderId="4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1" fontId="11" fillId="0" borderId="6" xfId="3" applyNumberFormat="1" applyFont="1" applyFill="1" applyBorder="1" applyAlignment="1">
      <alignment horizontal="center" vertical="center"/>
    </xf>
    <xf numFmtId="2" fontId="11" fillId="0" borderId="6" xfId="3" applyNumberFormat="1" applyFont="1" applyFill="1" applyBorder="1" applyAlignment="1">
      <alignment horizontal="center" vertical="center"/>
    </xf>
    <xf numFmtId="1" fontId="11" fillId="0" borderId="1" xfId="3" applyNumberFormat="1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>
      <alignment horizontal="center" vertical="center"/>
    </xf>
    <xf numFmtId="0" fontId="0" fillId="0" borderId="0" xfId="0" applyBorder="1"/>
    <xf numFmtId="0" fontId="11" fillId="0" borderId="0" xfId="3" applyFont="1" applyFill="1" applyBorder="1" applyAlignment="1">
      <alignment horizontal="center"/>
    </xf>
    <xf numFmtId="165" fontId="5" fillId="0" borderId="0" xfId="5" applyNumberFormat="1"/>
    <xf numFmtId="0" fontId="11" fillId="0" borderId="1" xfId="3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0" fontId="11" fillId="0" borderId="1" xfId="3" quotePrefix="1" applyFont="1" applyFill="1" applyBorder="1" applyAlignment="1">
      <alignment horizontal="center" vertical="center"/>
    </xf>
    <xf numFmtId="0" fontId="5" fillId="0" borderId="0" xfId="5" applyFill="1" applyAlignment="1"/>
    <xf numFmtId="0" fontId="20" fillId="0" borderId="0" xfId="25"/>
    <xf numFmtId="0" fontId="20" fillId="0" borderId="0" xfId="26"/>
    <xf numFmtId="0" fontId="11" fillId="0" borderId="1" xfId="3" applyFont="1" applyFill="1" applyBorder="1" applyAlignment="1">
      <alignment horizontal="center"/>
    </xf>
    <xf numFmtId="0" fontId="18" fillId="0" borderId="0" xfId="27"/>
    <xf numFmtId="0" fontId="20" fillId="0" borderId="0" xfId="28"/>
    <xf numFmtId="0" fontId="20" fillId="0" borderId="0" xfId="29"/>
    <xf numFmtId="0" fontId="20" fillId="0" borderId="0" xfId="30"/>
    <xf numFmtId="0" fontId="18" fillId="0" borderId="0" xfId="31"/>
    <xf numFmtId="0" fontId="18" fillId="0" borderId="0" xfId="32"/>
    <xf numFmtId="0" fontId="18" fillId="0" borderId="0" xfId="33"/>
    <xf numFmtId="0" fontId="22" fillId="0" borderId="0" xfId="5" applyFont="1"/>
    <xf numFmtId="0" fontId="22" fillId="0" borderId="0" xfId="5" applyFont="1" applyFill="1"/>
    <xf numFmtId="0" fontId="8" fillId="2" borderId="2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</cellXfs>
  <cellStyles count="34">
    <cellStyle name="Hipervínculo" xfId="10" builtinId="8" hidden="1"/>
    <cellStyle name="Hipervínculo" xfId="12" builtinId="8" hidden="1"/>
    <cellStyle name="Hipervínculo" xfId="14" builtinId="8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Normal" xfId="0" builtinId="0"/>
    <cellStyle name="Normal 2" xfId="3"/>
    <cellStyle name="Normal 2 2" xfId="7"/>
    <cellStyle name="Normal 2 2 2" xfId="19"/>
    <cellStyle name="Normal 2 3" xfId="9"/>
    <cellStyle name="Normal 2 3 2" xfId="21"/>
    <cellStyle name="Normal 2 4" xfId="16"/>
    <cellStyle name="Normal 3" xfId="5"/>
    <cellStyle name="Normal 3 2" xfId="8"/>
    <cellStyle name="Normal 3 2 2" xfId="20"/>
    <cellStyle name="Normal 3 3" xfId="17"/>
    <cellStyle name="Normal 4" xfId="23"/>
    <cellStyle name="Normal_Tabla 10." xfId="31"/>
    <cellStyle name="Normal_Tabla 11." xfId="32"/>
    <cellStyle name="Normal_Tabla 12." xfId="33"/>
    <cellStyle name="Normal_Tabla 2." xfId="22"/>
    <cellStyle name="Normal_Tabla 4." xfId="25"/>
    <cellStyle name="Normal_Tabla 5." xfId="26"/>
    <cellStyle name="Normal_Tabla 6." xfId="27"/>
    <cellStyle name="Normal_Tabla 6._1" xfId="28"/>
    <cellStyle name="Normal_Tabla 7." xfId="29"/>
    <cellStyle name="Normal_Tabla 8." xfId="30"/>
    <cellStyle name="Porcentaje" xfId="1" builtinId="5"/>
    <cellStyle name="Porcentaje 2" xfId="6"/>
    <cellStyle name="Porcentaje 2 2" xfId="18"/>
    <cellStyle name="Porcentaje 3" xfId="24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CFF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showGridLines="0" tabSelected="1" zoomScale="90" zoomScaleNormal="90" zoomScalePageLayoutView="70" workbookViewId="0">
      <selection activeCell="A41" sqref="A41"/>
    </sheetView>
  </sheetViews>
  <sheetFormatPr baseColWidth="10" defaultRowHeight="15" x14ac:dyDescent="0.25"/>
  <cols>
    <col min="1" max="1" width="11.85546875" bestFit="1" customWidth="1"/>
    <col min="2" max="2" width="28.85546875" customWidth="1"/>
    <col min="3" max="3" width="14.85546875" customWidth="1"/>
    <col min="4" max="4" width="16.42578125" customWidth="1"/>
    <col min="5" max="5" width="20.140625" customWidth="1"/>
    <col min="6" max="6" width="15.140625" customWidth="1"/>
  </cols>
  <sheetData>
    <row r="2" spans="2:8" x14ac:dyDescent="0.25">
      <c r="B2" s="5" t="s">
        <v>46</v>
      </c>
    </row>
    <row r="4" spans="2:8" ht="74.25" customHeight="1" x14ac:dyDescent="0.25">
      <c r="B4" s="7" t="s">
        <v>35</v>
      </c>
      <c r="C4" s="7" t="s">
        <v>36</v>
      </c>
      <c r="D4" s="7" t="s">
        <v>34</v>
      </c>
      <c r="E4" s="7" t="s">
        <v>47</v>
      </c>
      <c r="F4" s="7" t="s">
        <v>1</v>
      </c>
      <c r="G4" s="14" t="s">
        <v>53</v>
      </c>
      <c r="H4" s="14" t="s">
        <v>80</v>
      </c>
    </row>
    <row r="5" spans="2:8" ht="15" customHeight="1" x14ac:dyDescent="0.25">
      <c r="B5" s="1" t="s">
        <v>2</v>
      </c>
      <c r="C5" s="2">
        <v>977</v>
      </c>
      <c r="D5" s="2">
        <v>896</v>
      </c>
      <c r="E5" s="2">
        <v>499</v>
      </c>
      <c r="F5" s="4">
        <f t="shared" ref="F5:F31" si="0">+E5/D5</f>
        <v>0.5569196428571429</v>
      </c>
      <c r="G5" s="2">
        <v>63</v>
      </c>
      <c r="H5" s="4">
        <f>G5/E5</f>
        <v>0.12625250501002003</v>
      </c>
    </row>
    <row r="6" spans="2:8" x14ac:dyDescent="0.25">
      <c r="B6" s="1" t="s">
        <v>3</v>
      </c>
      <c r="C6" s="2">
        <v>2425</v>
      </c>
      <c r="D6" s="2">
        <v>2257</v>
      </c>
      <c r="E6" s="2">
        <v>1275</v>
      </c>
      <c r="F6" s="4">
        <f t="shared" si="0"/>
        <v>0.56490917146654851</v>
      </c>
      <c r="G6" s="2">
        <v>135</v>
      </c>
      <c r="H6" s="4">
        <f t="shared" ref="H6:H31" si="1">G6/E6</f>
        <v>0.10588235294117647</v>
      </c>
    </row>
    <row r="7" spans="2:8" ht="16.5" customHeight="1" x14ac:dyDescent="0.25">
      <c r="B7" s="1" t="s">
        <v>4</v>
      </c>
      <c r="C7" s="2">
        <v>1212</v>
      </c>
      <c r="D7" s="2">
        <v>1131</v>
      </c>
      <c r="E7" s="2">
        <v>591</v>
      </c>
      <c r="F7" s="4">
        <f t="shared" si="0"/>
        <v>0.52254641909814326</v>
      </c>
      <c r="G7" s="2">
        <v>96</v>
      </c>
      <c r="H7" s="4">
        <f t="shared" si="1"/>
        <v>0.16243654822335024</v>
      </c>
    </row>
    <row r="8" spans="2:8" x14ac:dyDescent="0.25">
      <c r="B8" s="1" t="s">
        <v>5</v>
      </c>
      <c r="C8" s="2">
        <v>2366</v>
      </c>
      <c r="D8" s="2">
        <v>2223</v>
      </c>
      <c r="E8" s="2">
        <v>1552</v>
      </c>
      <c r="F8" s="4">
        <f t="shared" si="0"/>
        <v>0.69815564552406661</v>
      </c>
      <c r="G8" s="2">
        <v>103</v>
      </c>
      <c r="H8" s="4">
        <f t="shared" si="1"/>
        <v>6.6365979381443299E-2</v>
      </c>
    </row>
    <row r="9" spans="2:8" ht="15.75" customHeight="1" x14ac:dyDescent="0.25">
      <c r="B9" s="1" t="s">
        <v>6</v>
      </c>
      <c r="C9" s="2">
        <v>1792</v>
      </c>
      <c r="D9" s="2">
        <v>1682</v>
      </c>
      <c r="E9" s="2">
        <v>763</v>
      </c>
      <c r="F9" s="4">
        <f t="shared" si="0"/>
        <v>0.4536266349583829</v>
      </c>
      <c r="G9" s="2">
        <v>150</v>
      </c>
      <c r="H9" s="4">
        <f t="shared" si="1"/>
        <v>0.19659239842726081</v>
      </c>
    </row>
    <row r="10" spans="2:8" x14ac:dyDescent="0.25">
      <c r="B10" s="1" t="s">
        <v>7</v>
      </c>
      <c r="C10" s="2">
        <v>3923</v>
      </c>
      <c r="D10" s="2">
        <v>3587</v>
      </c>
      <c r="E10" s="2">
        <v>1874</v>
      </c>
      <c r="F10" s="4">
        <f t="shared" si="0"/>
        <v>0.52244215221633672</v>
      </c>
      <c r="G10" s="2">
        <v>121</v>
      </c>
      <c r="H10" s="4">
        <f t="shared" si="1"/>
        <v>6.4567769477054435E-2</v>
      </c>
    </row>
    <row r="11" spans="2:8" x14ac:dyDescent="0.25">
      <c r="B11" s="1" t="s">
        <v>8</v>
      </c>
      <c r="C11" s="2">
        <v>862</v>
      </c>
      <c r="D11" s="2">
        <v>795</v>
      </c>
      <c r="E11" s="2">
        <v>542</v>
      </c>
      <c r="F11" s="4">
        <f t="shared" ref="F11" si="2">+E11/D11</f>
        <v>0.68176100628930814</v>
      </c>
      <c r="G11" s="2">
        <v>29</v>
      </c>
      <c r="H11" s="4">
        <f t="shared" ref="H11" si="3">G11/E11</f>
        <v>5.350553505535055E-2</v>
      </c>
    </row>
    <row r="12" spans="2:8" x14ac:dyDescent="0.25">
      <c r="B12" s="1" t="s">
        <v>9</v>
      </c>
      <c r="C12" s="2">
        <v>2755</v>
      </c>
      <c r="D12" s="2">
        <v>2634</v>
      </c>
      <c r="E12" s="2">
        <v>1573</v>
      </c>
      <c r="F12" s="4">
        <f t="shared" si="0"/>
        <v>0.59719058466211083</v>
      </c>
      <c r="G12" s="2">
        <v>200</v>
      </c>
      <c r="H12" s="4">
        <f t="shared" si="1"/>
        <v>0.12714558169103624</v>
      </c>
    </row>
    <row r="13" spans="2:8" x14ac:dyDescent="0.25">
      <c r="B13" s="1" t="s">
        <v>10</v>
      </c>
      <c r="C13" s="2">
        <v>1022</v>
      </c>
      <c r="D13" s="2">
        <v>925</v>
      </c>
      <c r="E13" s="2">
        <v>422</v>
      </c>
      <c r="F13" s="4">
        <f t="shared" si="0"/>
        <v>0.45621621621621622</v>
      </c>
      <c r="G13" s="2">
        <v>72</v>
      </c>
      <c r="H13" s="4">
        <f t="shared" si="1"/>
        <v>0.17061611374407584</v>
      </c>
    </row>
    <row r="14" spans="2:8" x14ac:dyDescent="0.25">
      <c r="B14" s="1" t="s">
        <v>11</v>
      </c>
      <c r="C14" s="2">
        <v>1769</v>
      </c>
      <c r="D14" s="2">
        <v>1650</v>
      </c>
      <c r="E14" s="2">
        <v>828</v>
      </c>
      <c r="F14" s="4">
        <f t="shared" si="0"/>
        <v>0.50181818181818183</v>
      </c>
      <c r="G14" s="2">
        <v>119</v>
      </c>
      <c r="H14" s="4">
        <f t="shared" si="1"/>
        <v>0.14371980676328502</v>
      </c>
    </row>
    <row r="15" spans="2:8" x14ac:dyDescent="0.25">
      <c r="B15" s="1" t="s">
        <v>12</v>
      </c>
      <c r="C15" s="2">
        <v>1414</v>
      </c>
      <c r="D15" s="2">
        <v>1278</v>
      </c>
      <c r="E15" s="2">
        <v>793</v>
      </c>
      <c r="F15" s="4">
        <f t="shared" si="0"/>
        <v>0.62050078247261342</v>
      </c>
      <c r="G15" s="2">
        <v>59</v>
      </c>
      <c r="H15" s="4">
        <f t="shared" si="1"/>
        <v>7.4401008827238338E-2</v>
      </c>
    </row>
    <row r="16" spans="2:8" x14ac:dyDescent="0.25">
      <c r="B16" s="1" t="s">
        <v>13</v>
      </c>
      <c r="C16" s="2">
        <v>3079</v>
      </c>
      <c r="D16" s="2">
        <v>2877</v>
      </c>
      <c r="E16" s="2">
        <v>1830</v>
      </c>
      <c r="F16" s="4">
        <f t="shared" si="0"/>
        <v>0.63607924921793535</v>
      </c>
      <c r="G16" s="2">
        <v>161</v>
      </c>
      <c r="H16" s="4">
        <f t="shared" si="1"/>
        <v>8.797814207650273E-2</v>
      </c>
    </row>
    <row r="17" spans="2:8" x14ac:dyDescent="0.25">
      <c r="B17" s="1" t="s">
        <v>14</v>
      </c>
      <c r="C17" s="2">
        <v>2509</v>
      </c>
      <c r="D17" s="2">
        <v>2291</v>
      </c>
      <c r="E17" s="2">
        <v>1496</v>
      </c>
      <c r="F17" s="4">
        <f t="shared" si="0"/>
        <v>0.65298996071584459</v>
      </c>
      <c r="G17" s="2">
        <v>150</v>
      </c>
      <c r="H17" s="4">
        <f t="shared" si="1"/>
        <v>0.10026737967914438</v>
      </c>
    </row>
    <row r="18" spans="2:8" x14ac:dyDescent="0.25">
      <c r="B18" s="1" t="s">
        <v>15</v>
      </c>
      <c r="C18" s="2">
        <v>1999</v>
      </c>
      <c r="D18" s="2">
        <v>1824</v>
      </c>
      <c r="E18" s="2">
        <v>1184</v>
      </c>
      <c r="F18" s="4">
        <f t="shared" si="0"/>
        <v>0.64912280701754388</v>
      </c>
      <c r="G18" s="2">
        <v>61</v>
      </c>
      <c r="H18" s="4">
        <f t="shared" si="1"/>
        <v>5.1520270270270271E-2</v>
      </c>
    </row>
    <row r="19" spans="2:8" x14ac:dyDescent="0.25">
      <c r="B19" s="1" t="s">
        <v>16</v>
      </c>
      <c r="C19" s="2">
        <v>7650</v>
      </c>
      <c r="D19" s="2">
        <v>6763</v>
      </c>
      <c r="E19" s="2">
        <v>4630</v>
      </c>
      <c r="F19" s="4">
        <f t="shared" si="0"/>
        <v>0.68460742274138697</v>
      </c>
      <c r="G19" s="2">
        <v>252</v>
      </c>
      <c r="H19" s="4">
        <f t="shared" si="1"/>
        <v>5.4427645788336934E-2</v>
      </c>
    </row>
    <row r="20" spans="2:8" x14ac:dyDescent="0.25">
      <c r="B20" s="1" t="s">
        <v>37</v>
      </c>
      <c r="C20" s="2">
        <v>1343</v>
      </c>
      <c r="D20" s="2">
        <v>1207</v>
      </c>
      <c r="E20" s="2">
        <v>750</v>
      </c>
      <c r="F20" s="4">
        <f t="shared" si="0"/>
        <v>0.62137531068765539</v>
      </c>
      <c r="G20" s="2">
        <v>51</v>
      </c>
      <c r="H20" s="4">
        <f t="shared" si="1"/>
        <v>6.8000000000000005E-2</v>
      </c>
    </row>
    <row r="21" spans="2:8" x14ac:dyDescent="0.25">
      <c r="B21" s="1" t="s">
        <v>18</v>
      </c>
      <c r="C21" s="2">
        <v>1800</v>
      </c>
      <c r="D21" s="2">
        <v>1697</v>
      </c>
      <c r="E21" s="2">
        <v>931</v>
      </c>
      <c r="F21" s="4">
        <f t="shared" si="0"/>
        <v>0.54861520329994107</v>
      </c>
      <c r="G21" s="2">
        <v>104</v>
      </c>
      <c r="H21" s="4">
        <f t="shared" si="1"/>
        <v>0.11170784103114931</v>
      </c>
    </row>
    <row r="22" spans="2:8" x14ac:dyDescent="0.25">
      <c r="B22" s="1" t="s">
        <v>19</v>
      </c>
      <c r="C22" s="2">
        <v>218</v>
      </c>
      <c r="D22" s="2">
        <v>206</v>
      </c>
      <c r="E22" s="2">
        <v>120</v>
      </c>
      <c r="F22" s="4">
        <f t="shared" si="0"/>
        <v>0.58252427184466016</v>
      </c>
      <c r="G22" s="2">
        <v>17</v>
      </c>
      <c r="H22" s="4">
        <f t="shared" si="1"/>
        <v>0.14166666666666666</v>
      </c>
    </row>
    <row r="23" spans="2:8" x14ac:dyDescent="0.25">
      <c r="B23" s="1" t="s">
        <v>20</v>
      </c>
      <c r="C23" s="2">
        <v>474</v>
      </c>
      <c r="D23" s="2">
        <v>422</v>
      </c>
      <c r="E23" s="2">
        <v>259</v>
      </c>
      <c r="F23" s="4">
        <f t="shared" si="0"/>
        <v>0.61374407582938384</v>
      </c>
      <c r="G23" s="2">
        <v>15</v>
      </c>
      <c r="H23" s="4">
        <f t="shared" si="1"/>
        <v>5.7915057915057917E-2</v>
      </c>
    </row>
    <row r="24" spans="2:8" x14ac:dyDescent="0.25">
      <c r="B24" s="1" t="s">
        <v>21</v>
      </c>
      <c r="C24" s="2">
        <v>538</v>
      </c>
      <c r="D24" s="2">
        <v>513</v>
      </c>
      <c r="E24" s="2">
        <v>265</v>
      </c>
      <c r="F24" s="4">
        <f t="shared" si="0"/>
        <v>0.51656920077972712</v>
      </c>
      <c r="G24" s="2">
        <v>35</v>
      </c>
      <c r="H24" s="4">
        <f t="shared" si="1"/>
        <v>0.13207547169811321</v>
      </c>
    </row>
    <row r="25" spans="2:8" x14ac:dyDescent="0.25">
      <c r="B25" s="1" t="s">
        <v>22</v>
      </c>
      <c r="C25" s="2">
        <v>2804</v>
      </c>
      <c r="D25" s="2">
        <v>2597</v>
      </c>
      <c r="E25" s="2">
        <v>1692</v>
      </c>
      <c r="F25" s="4">
        <f t="shared" si="0"/>
        <v>0.65152098575279171</v>
      </c>
      <c r="G25" s="2">
        <v>74</v>
      </c>
      <c r="H25" s="4">
        <f t="shared" si="1"/>
        <v>4.3735224586288417E-2</v>
      </c>
    </row>
    <row r="26" spans="2:8" x14ac:dyDescent="0.25">
      <c r="B26" s="1" t="s">
        <v>23</v>
      </c>
      <c r="C26" s="2">
        <v>3970</v>
      </c>
      <c r="D26" s="2">
        <v>3631</v>
      </c>
      <c r="E26" s="2">
        <v>1444</v>
      </c>
      <c r="F26" s="4">
        <f t="shared" si="0"/>
        <v>0.39768658771688242</v>
      </c>
      <c r="G26" s="2">
        <v>115</v>
      </c>
      <c r="H26" s="4">
        <f t="shared" si="1"/>
        <v>7.9639889196675903E-2</v>
      </c>
    </row>
    <row r="27" spans="2:8" x14ac:dyDescent="0.25">
      <c r="B27" s="1" t="s">
        <v>24</v>
      </c>
      <c r="C27" s="2">
        <v>1472</v>
      </c>
      <c r="D27" s="2">
        <v>1366</v>
      </c>
      <c r="E27" s="2">
        <v>709</v>
      </c>
      <c r="F27" s="4">
        <f t="shared" si="0"/>
        <v>0.51903367496339681</v>
      </c>
      <c r="G27" s="2">
        <v>118</v>
      </c>
      <c r="H27" s="4">
        <f t="shared" si="1"/>
        <v>0.16643159379407615</v>
      </c>
    </row>
    <row r="28" spans="2:8" x14ac:dyDescent="0.25">
      <c r="B28" s="1" t="s">
        <v>38</v>
      </c>
      <c r="C28" s="2">
        <v>660</v>
      </c>
      <c r="D28" s="2">
        <v>585</v>
      </c>
      <c r="E28" s="2">
        <v>402</v>
      </c>
      <c r="F28" s="4">
        <f t="shared" si="0"/>
        <v>0.68717948717948718</v>
      </c>
      <c r="G28" s="2">
        <v>16</v>
      </c>
      <c r="H28" s="4">
        <f t="shared" si="1"/>
        <v>3.9800995024875621E-2</v>
      </c>
    </row>
    <row r="29" spans="2:8" x14ac:dyDescent="0.25">
      <c r="B29" s="1" t="s">
        <v>26</v>
      </c>
      <c r="C29" s="2">
        <v>554</v>
      </c>
      <c r="D29" s="2">
        <v>518</v>
      </c>
      <c r="E29" s="2">
        <v>275</v>
      </c>
      <c r="F29" s="4">
        <f t="shared" si="0"/>
        <v>0.53088803088803094</v>
      </c>
      <c r="G29" s="2">
        <v>33</v>
      </c>
      <c r="H29" s="4">
        <f t="shared" si="1"/>
        <v>0.12</v>
      </c>
    </row>
    <row r="30" spans="2:8" x14ac:dyDescent="0.25">
      <c r="B30" s="1" t="s">
        <v>27</v>
      </c>
      <c r="C30" s="2">
        <v>965</v>
      </c>
      <c r="D30" s="2">
        <v>904</v>
      </c>
      <c r="E30" s="2">
        <v>472</v>
      </c>
      <c r="F30" s="4">
        <f t="shared" si="0"/>
        <v>0.52212389380530977</v>
      </c>
      <c r="G30" s="2">
        <v>63</v>
      </c>
      <c r="H30" s="4">
        <f t="shared" si="1"/>
        <v>0.13347457627118645</v>
      </c>
    </row>
    <row r="31" spans="2:8" x14ac:dyDescent="0.25">
      <c r="B31" s="1" t="s">
        <v>0</v>
      </c>
      <c r="C31" s="2">
        <f>SUM(C5:C30)</f>
        <v>50552</v>
      </c>
      <c r="D31" s="2">
        <f>SUM(D5:D30)</f>
        <v>46459</v>
      </c>
      <c r="E31" s="2">
        <f>SUM(E5:E30)</f>
        <v>27171</v>
      </c>
      <c r="F31" s="4">
        <f t="shared" si="0"/>
        <v>0.58483824447362187</v>
      </c>
      <c r="G31" s="2">
        <f>SUM(G5:G30)</f>
        <v>2412</v>
      </c>
      <c r="H31" s="4">
        <f t="shared" si="1"/>
        <v>8.8771116263663463E-2</v>
      </c>
    </row>
    <row r="32" spans="2:8" x14ac:dyDescent="0.25">
      <c r="B32" s="18" t="s">
        <v>40</v>
      </c>
    </row>
    <row r="33" spans="2:2" x14ac:dyDescent="0.25">
      <c r="B33" s="18" t="s">
        <v>39</v>
      </c>
    </row>
    <row r="34" spans="2:2" x14ac:dyDescent="0.25">
      <c r="B34" s="18" t="s">
        <v>45</v>
      </c>
    </row>
    <row r="35" spans="2:2" x14ac:dyDescent="0.25">
      <c r="B35" s="18" t="s">
        <v>48</v>
      </c>
    </row>
    <row r="36" spans="2:2" x14ac:dyDescent="0.25">
      <c r="B36" s="18" t="s">
        <v>54</v>
      </c>
    </row>
    <row r="37" spans="2:2" x14ac:dyDescent="0.25">
      <c r="B37" s="18" t="s">
        <v>107</v>
      </c>
    </row>
  </sheetData>
  <sheetProtection algorithmName="SHA-512" hashValue="SWZ0VnVcRJUZJm+slJ1xUDEBI/ecVF3a6QTHQrT9U3lHw8YLdNSHpuawnhaIcJM8ph7LKGyLap+VUw8QdRowBw==" saltValue="YxNLdbIwoiGyS7O0lXniRw==" spinCount="100000" sheet="1" objects="1" scenarios="1"/>
  <pageMargins left="0.7" right="0.7" top="0.75" bottom="0.75" header="0.3" footer="0.3"/>
  <pageSetup paperSize="9" scale="83" orientation="landscape" r:id="rId1"/>
  <ignoredErrors>
    <ignoredError sqref="F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"/>
  <sheetViews>
    <sheetView showGridLines="0" zoomScaleNormal="100" workbookViewId="0">
      <selection activeCell="B14" sqref="B14"/>
    </sheetView>
  </sheetViews>
  <sheetFormatPr baseColWidth="10" defaultRowHeight="15" x14ac:dyDescent="0.25"/>
  <cols>
    <col min="2" max="2" width="15.7109375" customWidth="1"/>
    <col min="3" max="3" width="16.7109375" customWidth="1"/>
    <col min="4" max="6" width="15.7109375" customWidth="1"/>
  </cols>
  <sheetData>
    <row r="2" spans="2:6" x14ac:dyDescent="0.25">
      <c r="B2" s="10" t="s">
        <v>102</v>
      </c>
    </row>
    <row r="4" spans="2:6" s="3" customFormat="1" ht="38.25" customHeight="1" x14ac:dyDescent="0.25">
      <c r="B4" s="19" t="s">
        <v>28</v>
      </c>
      <c r="C4" s="21" t="s">
        <v>32</v>
      </c>
      <c r="D4" s="21" t="s">
        <v>29</v>
      </c>
      <c r="E4" s="21" t="s">
        <v>30</v>
      </c>
      <c r="F4" s="20" t="s">
        <v>31</v>
      </c>
    </row>
    <row r="5" spans="2:6" ht="30" customHeight="1" x14ac:dyDescent="0.25">
      <c r="B5" s="14" t="s">
        <v>44</v>
      </c>
      <c r="C5" s="28">
        <v>1989</v>
      </c>
      <c r="D5" s="29">
        <v>44.982403217697374</v>
      </c>
      <c r="E5" s="29">
        <v>44.407281307516726</v>
      </c>
      <c r="F5" s="29">
        <v>45.557525127878023</v>
      </c>
    </row>
    <row r="6" spans="2:6" ht="30" customHeight="1" x14ac:dyDescent="0.25">
      <c r="B6" s="14" t="s">
        <v>75</v>
      </c>
      <c r="C6" s="30">
        <v>4707</v>
      </c>
      <c r="D6" s="31">
        <v>38.743998300403788</v>
      </c>
      <c r="E6" s="31">
        <v>38.404848302640062</v>
      </c>
      <c r="F6" s="31">
        <v>39.083148298167515</v>
      </c>
    </row>
    <row r="7" spans="2:6" ht="30" customHeight="1" x14ac:dyDescent="0.25">
      <c r="B7" s="14" t="s">
        <v>0</v>
      </c>
      <c r="C7" s="30">
        <v>6696</v>
      </c>
      <c r="D7" s="31">
        <v>40.597072879331158</v>
      </c>
      <c r="E7" s="31">
        <v>40.296007961229016</v>
      </c>
      <c r="F7" s="31">
        <v>40.8981377974333</v>
      </c>
    </row>
    <row r="8" spans="2:6" x14ac:dyDescent="0.25">
      <c r="B8" s="49" t="s">
        <v>100</v>
      </c>
    </row>
    <row r="9" spans="2:6" x14ac:dyDescent="0.25">
      <c r="B9" s="49" t="s">
        <v>76</v>
      </c>
    </row>
    <row r="10" spans="2:6" x14ac:dyDescent="0.25">
      <c r="B10" s="49" t="s">
        <v>77</v>
      </c>
    </row>
    <row r="11" spans="2:6" x14ac:dyDescent="0.25">
      <c r="B11" s="49" t="s">
        <v>78</v>
      </c>
    </row>
    <row r="12" spans="2:6" x14ac:dyDescent="0.25">
      <c r="B12" s="49" t="s">
        <v>41</v>
      </c>
    </row>
    <row r="13" spans="2:6" x14ac:dyDescent="0.25">
      <c r="B13" s="50" t="s">
        <v>107</v>
      </c>
    </row>
    <row r="15" spans="2:6" x14ac:dyDescent="0.25">
      <c r="B15" s="6"/>
    </row>
    <row r="16" spans="2:6" ht="15" customHeight="1" x14ac:dyDescent="0.25"/>
    <row r="17" spans="8:8" ht="15" customHeight="1" x14ac:dyDescent="0.25">
      <c r="H17" s="46"/>
    </row>
    <row r="18" spans="8:8" ht="15" customHeight="1" x14ac:dyDescent="0.25">
      <c r="H18" s="46"/>
    </row>
    <row r="19" spans="8:8" ht="15" customHeight="1" x14ac:dyDescent="0.25">
      <c r="H19" s="46"/>
    </row>
    <row r="20" spans="8:8" x14ac:dyDescent="0.25">
      <c r="H20" s="46"/>
    </row>
    <row r="21" spans="8:8" x14ac:dyDescent="0.25">
      <c r="H21" s="46"/>
    </row>
    <row r="22" spans="8:8" x14ac:dyDescent="0.25">
      <c r="H22" s="46"/>
    </row>
    <row r="23" spans="8:8" ht="15" customHeight="1" x14ac:dyDescent="0.25">
      <c r="H23" s="46"/>
    </row>
    <row r="25" spans="8:8" ht="15" customHeight="1" x14ac:dyDescent="0.25"/>
  </sheetData>
  <sheetProtection algorithmName="SHA-512" hashValue="bOwHlcK/Q6P77qSw3yVzyp5EoFJo0P8uga7RQW9CCNSekLXudAgm8zZPQbDDBpC3JjXkgR5fJEZQg+ZYrz+ByA==" saltValue="Wfr/maN/oV18rtLqgc5qjA==" spinCount="100000" sheet="1" objects="1" scenarios="1"/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5"/>
  <sheetViews>
    <sheetView showGridLines="0" zoomScaleNormal="100" workbookViewId="0">
      <selection activeCell="B16" sqref="B16"/>
    </sheetView>
  </sheetViews>
  <sheetFormatPr baseColWidth="10" defaultRowHeight="15" x14ac:dyDescent="0.25"/>
  <cols>
    <col min="2" max="2" width="15.7109375" customWidth="1"/>
    <col min="3" max="3" width="16.7109375" customWidth="1"/>
    <col min="4" max="6" width="15.7109375" customWidth="1"/>
  </cols>
  <sheetData>
    <row r="2" spans="2:6" x14ac:dyDescent="0.25">
      <c r="B2" s="10" t="s">
        <v>104</v>
      </c>
    </row>
    <row r="4" spans="2:6" s="3" customFormat="1" ht="38.25" customHeight="1" x14ac:dyDescent="0.25">
      <c r="B4" s="21" t="s">
        <v>28</v>
      </c>
      <c r="C4" s="21" t="s">
        <v>32</v>
      </c>
      <c r="D4" s="21" t="s">
        <v>29</v>
      </c>
      <c r="E4" s="21" t="s">
        <v>30</v>
      </c>
      <c r="F4" s="20" t="s">
        <v>31</v>
      </c>
    </row>
    <row r="5" spans="2:6" ht="30" customHeight="1" x14ac:dyDescent="0.25">
      <c r="B5" s="20" t="s">
        <v>44</v>
      </c>
      <c r="C5" s="28">
        <v>423</v>
      </c>
      <c r="D5" s="29">
        <v>23.742316784869953</v>
      </c>
      <c r="E5" s="29">
        <v>23.15873570660596</v>
      </c>
      <c r="F5" s="29">
        <v>24.325897863133946</v>
      </c>
    </row>
    <row r="6" spans="2:6" ht="30" customHeight="1" x14ac:dyDescent="0.25">
      <c r="B6" s="20" t="s">
        <v>75</v>
      </c>
      <c r="C6" s="30">
        <v>604</v>
      </c>
      <c r="D6" s="31">
        <v>21.533112582781481</v>
      </c>
      <c r="E6" s="31">
        <v>21.079221375931525</v>
      </c>
      <c r="F6" s="31">
        <v>21.987003789631437</v>
      </c>
    </row>
    <row r="7" spans="2:6" ht="30" customHeight="1" x14ac:dyDescent="0.25">
      <c r="B7" s="20" t="s">
        <v>0</v>
      </c>
      <c r="C7" s="30">
        <v>1027</v>
      </c>
      <c r="D7" s="31">
        <v>22.443037974683541</v>
      </c>
      <c r="E7" s="31">
        <v>22.07830679240401</v>
      </c>
      <c r="F7" s="31">
        <v>22.807769156963072</v>
      </c>
    </row>
    <row r="8" spans="2:6" x14ac:dyDescent="0.25">
      <c r="B8" s="49" t="s">
        <v>130</v>
      </c>
    </row>
    <row r="9" spans="2:6" x14ac:dyDescent="0.25">
      <c r="B9" s="49" t="s">
        <v>79</v>
      </c>
    </row>
    <row r="10" spans="2:6" x14ac:dyDescent="0.25">
      <c r="B10" s="49" t="s">
        <v>77</v>
      </c>
    </row>
    <row r="11" spans="2:6" x14ac:dyDescent="0.25">
      <c r="B11" s="49" t="s">
        <v>78</v>
      </c>
    </row>
    <row r="12" spans="2:6" x14ac:dyDescent="0.25">
      <c r="B12" s="49" t="s">
        <v>41</v>
      </c>
    </row>
    <row r="13" spans="2:6" x14ac:dyDescent="0.25">
      <c r="B13" s="50" t="s">
        <v>107</v>
      </c>
    </row>
    <row r="16" spans="2:6" x14ac:dyDescent="0.25">
      <c r="B16" s="6"/>
    </row>
    <row r="18" spans="8:8" x14ac:dyDescent="0.25">
      <c r="H18" s="47"/>
    </row>
    <row r="19" spans="8:8" x14ac:dyDescent="0.25">
      <c r="H19" s="47"/>
    </row>
    <row r="20" spans="8:8" x14ac:dyDescent="0.25">
      <c r="H20" s="47"/>
    </row>
    <row r="21" spans="8:8" x14ac:dyDescent="0.25">
      <c r="H21" s="47"/>
    </row>
    <row r="22" spans="8:8" x14ac:dyDescent="0.25">
      <c r="H22" s="47"/>
    </row>
    <row r="23" spans="8:8" x14ac:dyDescent="0.25">
      <c r="H23" s="47"/>
    </row>
    <row r="24" spans="8:8" x14ac:dyDescent="0.25">
      <c r="H24" s="47"/>
    </row>
    <row r="25" spans="8:8" x14ac:dyDescent="0.25">
      <c r="H25" s="47"/>
    </row>
  </sheetData>
  <sheetProtection algorithmName="SHA-512" hashValue="IBimjC2hu2bIxQhTE4ckL4WBpN7HH5M2QQ8ODFL4B/vvN8c36e8kp24HOrwm4YLQNLOZLiPhrO+qSoaaZIXISg==" saltValue="VS+uHtR2B3v1pMhPGzzFvg==" spinCount="100000" sheet="1" objects="1" scenarios="1"/>
  <pageMargins left="0.7" right="0.7" top="0.75" bottom="0.75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showGridLines="0" zoomScaleNormal="100" workbookViewId="0">
      <selection activeCell="B14" sqref="B14"/>
    </sheetView>
  </sheetViews>
  <sheetFormatPr baseColWidth="10" defaultRowHeight="15" x14ac:dyDescent="0.25"/>
  <cols>
    <col min="2" max="2" width="15.7109375" customWidth="1"/>
    <col min="3" max="3" width="16.7109375" customWidth="1"/>
    <col min="4" max="6" width="15.7109375" customWidth="1"/>
  </cols>
  <sheetData>
    <row r="2" spans="2:8" x14ac:dyDescent="0.25">
      <c r="B2" s="10" t="s">
        <v>105</v>
      </c>
    </row>
    <row r="4" spans="2:8" s="3" customFormat="1" ht="38.25" customHeight="1" x14ac:dyDescent="0.25">
      <c r="B4" s="21" t="s">
        <v>28</v>
      </c>
      <c r="C4" s="21" t="s">
        <v>32</v>
      </c>
      <c r="D4" s="21" t="s">
        <v>29</v>
      </c>
      <c r="E4" s="21" t="s">
        <v>30</v>
      </c>
      <c r="F4" s="20" t="s">
        <v>31</v>
      </c>
    </row>
    <row r="5" spans="2:8" ht="30" customHeight="1" x14ac:dyDescent="0.25">
      <c r="B5" s="14" t="s">
        <v>44</v>
      </c>
      <c r="C5" s="28">
        <v>423</v>
      </c>
      <c r="D5" s="29">
        <v>39.598108747044883</v>
      </c>
      <c r="E5" s="29">
        <v>39.024576736888875</v>
      </c>
      <c r="F5" s="29">
        <v>40.17164075720089</v>
      </c>
    </row>
    <row r="6" spans="2:8" ht="30" customHeight="1" x14ac:dyDescent="0.25">
      <c r="B6" s="14" t="s">
        <v>75</v>
      </c>
      <c r="C6" s="30">
        <v>604</v>
      </c>
      <c r="D6" s="31">
        <v>33.867549668874197</v>
      </c>
      <c r="E6" s="31">
        <v>33.382692076313759</v>
      </c>
      <c r="F6" s="31">
        <v>34.352407261434635</v>
      </c>
    </row>
    <row r="7" spans="2:8" ht="30" customHeight="1" x14ac:dyDescent="0.25">
      <c r="B7" s="14" t="s">
        <v>0</v>
      </c>
      <c r="C7" s="30">
        <v>1027</v>
      </c>
      <c r="D7" s="31">
        <v>36.227848101265799</v>
      </c>
      <c r="E7" s="31">
        <v>35.819786691902401</v>
      </c>
      <c r="F7" s="31">
        <v>36.635909510629197</v>
      </c>
    </row>
    <row r="8" spans="2:8" x14ac:dyDescent="0.25">
      <c r="B8" s="49" t="s">
        <v>130</v>
      </c>
    </row>
    <row r="9" spans="2:8" x14ac:dyDescent="0.25">
      <c r="B9" s="49" t="s">
        <v>131</v>
      </c>
    </row>
    <row r="10" spans="2:8" x14ac:dyDescent="0.25">
      <c r="B10" s="49" t="s">
        <v>42</v>
      </c>
    </row>
    <row r="11" spans="2:8" x14ac:dyDescent="0.25">
      <c r="B11" s="49" t="s">
        <v>43</v>
      </c>
    </row>
    <row r="12" spans="2:8" x14ac:dyDescent="0.25">
      <c r="B12" s="49" t="s">
        <v>41</v>
      </c>
    </row>
    <row r="13" spans="2:8" x14ac:dyDescent="0.25">
      <c r="B13" s="50" t="s">
        <v>107</v>
      </c>
    </row>
    <row r="15" spans="2:8" x14ac:dyDescent="0.25">
      <c r="B15" s="6"/>
    </row>
    <row r="16" spans="2:8" x14ac:dyDescent="0.25">
      <c r="H16" s="48"/>
    </row>
    <row r="17" spans="8:8" x14ac:dyDescent="0.25">
      <c r="H17" s="48"/>
    </row>
    <row r="18" spans="8:8" x14ac:dyDescent="0.25">
      <c r="H18" s="48"/>
    </row>
    <row r="19" spans="8:8" x14ac:dyDescent="0.25">
      <c r="H19" s="48"/>
    </row>
    <row r="20" spans="8:8" x14ac:dyDescent="0.25">
      <c r="H20" s="48"/>
    </row>
    <row r="21" spans="8:8" x14ac:dyDescent="0.25">
      <c r="H21" s="48"/>
    </row>
    <row r="22" spans="8:8" x14ac:dyDescent="0.25">
      <c r="H22" s="48"/>
    </row>
    <row r="23" spans="8:8" x14ac:dyDescent="0.25">
      <c r="H23" s="48"/>
    </row>
  </sheetData>
  <sheetProtection algorithmName="SHA-512" hashValue="N3rKq6IdTv5NwNq9r6I6P/no/n99X3bbi39YGmm5COi6XQwEKlzRvLNH51BYEFmcZE62/w6x27CeJMYkJk9uhg==" saltValue="cFXEsUfEukihMzfpC6MKPQ==" spinCount="100000" sheet="1" objects="1" scenarios="1"/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showGridLines="0" zoomScale="90" zoomScaleNormal="90" zoomScalePageLayoutView="70" workbookViewId="0">
      <selection activeCell="E33" sqref="E33"/>
    </sheetView>
  </sheetViews>
  <sheetFormatPr baseColWidth="10" defaultRowHeight="15" x14ac:dyDescent="0.25"/>
  <cols>
    <col min="1" max="1" width="11.85546875" bestFit="1" customWidth="1"/>
    <col min="2" max="2" width="28.85546875" customWidth="1"/>
    <col min="3" max="3" width="14.85546875" customWidth="1"/>
    <col min="4" max="4" width="16.42578125" customWidth="1"/>
    <col min="5" max="5" width="20.140625" customWidth="1"/>
    <col min="6" max="6" width="15.140625" customWidth="1"/>
  </cols>
  <sheetData>
    <row r="2" spans="2:8" x14ac:dyDescent="0.25">
      <c r="B2" s="10" t="s">
        <v>108</v>
      </c>
    </row>
    <row r="4" spans="2:8" ht="74.25" customHeight="1" x14ac:dyDescent="0.25">
      <c r="B4" s="15" t="s">
        <v>35</v>
      </c>
      <c r="C4" s="16" t="s">
        <v>36</v>
      </c>
      <c r="D4" s="16" t="s">
        <v>34</v>
      </c>
      <c r="E4" s="16" t="s">
        <v>47</v>
      </c>
      <c r="F4" s="16" t="s">
        <v>1</v>
      </c>
      <c r="G4" s="16" t="s">
        <v>53</v>
      </c>
      <c r="H4" s="20" t="s">
        <v>80</v>
      </c>
    </row>
    <row r="5" spans="2:8" ht="15" customHeight="1" x14ac:dyDescent="0.25">
      <c r="B5" s="1" t="s">
        <v>2</v>
      </c>
      <c r="C5" s="2">
        <v>1001</v>
      </c>
      <c r="D5" s="2">
        <v>919</v>
      </c>
      <c r="E5" s="2">
        <v>515</v>
      </c>
      <c r="F5" s="4">
        <f t="shared" ref="F5:F19" si="0">+E5/D5</f>
        <v>0.56039173014145816</v>
      </c>
      <c r="G5" s="2">
        <v>64</v>
      </c>
      <c r="H5" s="4">
        <f>+G5/E5</f>
        <v>0.12427184466019417</v>
      </c>
    </row>
    <row r="6" spans="2:8" x14ac:dyDescent="0.25">
      <c r="B6" s="1" t="s">
        <v>3</v>
      </c>
      <c r="C6" s="2">
        <v>2416</v>
      </c>
      <c r="D6" s="2">
        <v>2250</v>
      </c>
      <c r="E6" s="2">
        <v>1275</v>
      </c>
      <c r="F6" s="4">
        <f t="shared" si="0"/>
        <v>0.56666666666666665</v>
      </c>
      <c r="G6" s="2">
        <v>134</v>
      </c>
      <c r="H6" s="4">
        <f t="shared" ref="H6:H31" si="1">+G6/E6</f>
        <v>0.10509803921568628</v>
      </c>
    </row>
    <row r="7" spans="2:8" ht="16.5" customHeight="1" x14ac:dyDescent="0.25">
      <c r="B7" s="1" t="s">
        <v>4</v>
      </c>
      <c r="C7" s="2">
        <v>1251</v>
      </c>
      <c r="D7" s="2">
        <v>1169</v>
      </c>
      <c r="E7" s="2">
        <v>617</v>
      </c>
      <c r="F7" s="4">
        <f t="shared" si="0"/>
        <v>0.5278015397775877</v>
      </c>
      <c r="G7" s="2">
        <v>98</v>
      </c>
      <c r="H7" s="4">
        <f t="shared" si="1"/>
        <v>0.15883306320907617</v>
      </c>
    </row>
    <row r="8" spans="2:8" x14ac:dyDescent="0.25">
      <c r="B8" s="1" t="s">
        <v>5</v>
      </c>
      <c r="C8" s="2">
        <v>2245</v>
      </c>
      <c r="D8" s="2">
        <v>2109</v>
      </c>
      <c r="E8" s="2">
        <v>1472</v>
      </c>
      <c r="F8" s="4">
        <f t="shared" si="0"/>
        <v>0.69796111901375057</v>
      </c>
      <c r="G8" s="2">
        <v>93</v>
      </c>
      <c r="H8" s="4">
        <f t="shared" si="1"/>
        <v>6.317934782608696E-2</v>
      </c>
    </row>
    <row r="9" spans="2:8" ht="15.75" customHeight="1" x14ac:dyDescent="0.25">
      <c r="B9" s="1" t="s">
        <v>6</v>
      </c>
      <c r="C9" s="2">
        <v>1817</v>
      </c>
      <c r="D9" s="2">
        <v>1705</v>
      </c>
      <c r="E9" s="2">
        <v>772</v>
      </c>
      <c r="F9" s="4">
        <f t="shared" si="0"/>
        <v>0.45278592375366566</v>
      </c>
      <c r="G9" s="2">
        <v>149</v>
      </c>
      <c r="H9" s="4">
        <f t="shared" si="1"/>
        <v>0.19300518134715025</v>
      </c>
    </row>
    <row r="10" spans="2:8" x14ac:dyDescent="0.25">
      <c r="B10" s="1" t="s">
        <v>7</v>
      </c>
      <c r="C10" s="2">
        <v>4061</v>
      </c>
      <c r="D10" s="2">
        <v>3712</v>
      </c>
      <c r="E10" s="2">
        <v>1952</v>
      </c>
      <c r="F10" s="4">
        <f t="shared" si="0"/>
        <v>0.52586206896551724</v>
      </c>
      <c r="G10" s="2">
        <v>122</v>
      </c>
      <c r="H10" s="4">
        <f t="shared" si="1"/>
        <v>6.25E-2</v>
      </c>
    </row>
    <row r="11" spans="2:8" x14ac:dyDescent="0.25">
      <c r="B11" s="1" t="s">
        <v>8</v>
      </c>
      <c r="C11" s="2">
        <v>928</v>
      </c>
      <c r="D11" s="2">
        <v>851</v>
      </c>
      <c r="E11" s="2">
        <v>586</v>
      </c>
      <c r="F11" s="4">
        <f t="shared" si="0"/>
        <v>0.68860164512338429</v>
      </c>
      <c r="G11" s="2">
        <v>38</v>
      </c>
      <c r="H11" s="4">
        <f t="shared" si="1"/>
        <v>6.4846416382252553E-2</v>
      </c>
    </row>
    <row r="12" spans="2:8" x14ac:dyDescent="0.25">
      <c r="B12" s="1" t="s">
        <v>9</v>
      </c>
      <c r="C12" s="2">
        <v>2796</v>
      </c>
      <c r="D12" s="2">
        <v>2673</v>
      </c>
      <c r="E12" s="2">
        <v>1604</v>
      </c>
      <c r="F12" s="4">
        <f t="shared" si="0"/>
        <v>0.60007482229704456</v>
      </c>
      <c r="G12" s="2">
        <v>208</v>
      </c>
      <c r="H12" s="4">
        <f t="shared" si="1"/>
        <v>0.12967581047381546</v>
      </c>
    </row>
    <row r="13" spans="2:8" x14ac:dyDescent="0.25">
      <c r="B13" s="1" t="s">
        <v>10</v>
      </c>
      <c r="C13" s="2">
        <v>1380</v>
      </c>
      <c r="D13" s="2">
        <v>1255</v>
      </c>
      <c r="E13" s="2">
        <v>614</v>
      </c>
      <c r="F13" s="4">
        <f t="shared" si="0"/>
        <v>0.4892430278884462</v>
      </c>
      <c r="G13" s="2">
        <v>101</v>
      </c>
      <c r="H13" s="4">
        <f t="shared" si="1"/>
        <v>0.16449511400651465</v>
      </c>
    </row>
    <row r="14" spans="2:8" x14ac:dyDescent="0.25">
      <c r="B14" s="1" t="s">
        <v>11</v>
      </c>
      <c r="C14" s="2">
        <v>1754</v>
      </c>
      <c r="D14" s="2">
        <v>1638</v>
      </c>
      <c r="E14" s="2">
        <v>815</v>
      </c>
      <c r="F14" s="4">
        <f t="shared" si="0"/>
        <v>0.49755799755799757</v>
      </c>
      <c r="G14" s="2">
        <v>115</v>
      </c>
      <c r="H14" s="4">
        <f t="shared" si="1"/>
        <v>0.1411042944785276</v>
      </c>
    </row>
    <row r="15" spans="2:8" x14ac:dyDescent="0.25">
      <c r="B15" s="1" t="s">
        <v>12</v>
      </c>
      <c r="C15" s="2">
        <v>1327</v>
      </c>
      <c r="D15" s="2">
        <v>1190</v>
      </c>
      <c r="E15" s="2">
        <v>746</v>
      </c>
      <c r="F15" s="4">
        <f t="shared" si="0"/>
        <v>0.626890756302521</v>
      </c>
      <c r="G15" s="2">
        <v>51</v>
      </c>
      <c r="H15" s="4">
        <f t="shared" si="1"/>
        <v>6.8364611260053623E-2</v>
      </c>
    </row>
    <row r="16" spans="2:8" x14ac:dyDescent="0.25">
      <c r="B16" s="1" t="s">
        <v>13</v>
      </c>
      <c r="C16" s="2">
        <v>2779</v>
      </c>
      <c r="D16" s="2">
        <v>2598</v>
      </c>
      <c r="E16" s="2">
        <v>1666</v>
      </c>
      <c r="F16" s="4">
        <f t="shared" si="0"/>
        <v>0.64126250962278675</v>
      </c>
      <c r="G16" s="2">
        <v>134</v>
      </c>
      <c r="H16" s="4">
        <f t="shared" si="1"/>
        <v>8.0432172869147653E-2</v>
      </c>
    </row>
    <row r="17" spans="2:8" x14ac:dyDescent="0.25">
      <c r="B17" s="1" t="s">
        <v>14</v>
      </c>
      <c r="C17" s="2">
        <v>2496</v>
      </c>
      <c r="D17" s="2">
        <v>2282</v>
      </c>
      <c r="E17" s="2">
        <v>1493</v>
      </c>
      <c r="F17" s="4">
        <f t="shared" si="0"/>
        <v>0.65425065731814203</v>
      </c>
      <c r="G17" s="2">
        <v>155</v>
      </c>
      <c r="H17" s="4">
        <f t="shared" si="1"/>
        <v>0.10381781647689216</v>
      </c>
    </row>
    <row r="18" spans="2:8" x14ac:dyDescent="0.25">
      <c r="B18" s="1" t="s">
        <v>15</v>
      </c>
      <c r="C18" s="2">
        <v>1820</v>
      </c>
      <c r="D18" s="2">
        <v>1657</v>
      </c>
      <c r="E18" s="2">
        <v>1077</v>
      </c>
      <c r="F18" s="4">
        <f t="shared" si="0"/>
        <v>0.64996982498491251</v>
      </c>
      <c r="G18" s="2">
        <v>54</v>
      </c>
      <c r="H18" s="4">
        <f t="shared" si="1"/>
        <v>5.0139275766016712E-2</v>
      </c>
    </row>
    <row r="19" spans="2:8" x14ac:dyDescent="0.25">
      <c r="B19" s="1" t="s">
        <v>16</v>
      </c>
      <c r="C19" s="2">
        <v>7330</v>
      </c>
      <c r="D19" s="2">
        <v>6475</v>
      </c>
      <c r="E19" s="2">
        <v>4421</v>
      </c>
      <c r="F19" s="4">
        <f t="shared" si="0"/>
        <v>0.68277992277992283</v>
      </c>
      <c r="G19" s="2">
        <v>219</v>
      </c>
      <c r="H19" s="4">
        <f t="shared" si="1"/>
        <v>4.9536304003619087E-2</v>
      </c>
    </row>
    <row r="20" spans="2:8" x14ac:dyDescent="0.25">
      <c r="B20" s="1" t="s">
        <v>17</v>
      </c>
      <c r="C20" s="2">
        <v>1442</v>
      </c>
      <c r="D20" s="2">
        <v>1302</v>
      </c>
      <c r="E20" s="2">
        <v>822</v>
      </c>
      <c r="F20" s="4">
        <f t="shared" ref="F20:F31" si="2">+E20/D20</f>
        <v>0.63133640552995396</v>
      </c>
      <c r="G20" s="2">
        <v>67</v>
      </c>
      <c r="H20" s="4">
        <f t="shared" si="1"/>
        <v>8.1508515815085156E-2</v>
      </c>
    </row>
    <row r="21" spans="2:8" x14ac:dyDescent="0.25">
      <c r="B21" s="1" t="s">
        <v>18</v>
      </c>
      <c r="C21" s="2">
        <v>1911</v>
      </c>
      <c r="D21" s="2">
        <v>1795</v>
      </c>
      <c r="E21" s="2">
        <v>981</v>
      </c>
      <c r="F21" s="4">
        <f t="shared" si="2"/>
        <v>0.54651810584958216</v>
      </c>
      <c r="G21" s="2">
        <v>113</v>
      </c>
      <c r="H21" s="4">
        <f t="shared" si="1"/>
        <v>0.11518858307849134</v>
      </c>
    </row>
    <row r="22" spans="2:8" x14ac:dyDescent="0.25">
      <c r="B22" s="1" t="s">
        <v>19</v>
      </c>
      <c r="C22" s="2">
        <v>219</v>
      </c>
      <c r="D22" s="2">
        <v>207</v>
      </c>
      <c r="E22" s="2">
        <v>123</v>
      </c>
      <c r="F22" s="4">
        <f t="shared" si="2"/>
        <v>0.59420289855072461</v>
      </c>
      <c r="G22" s="2">
        <v>18</v>
      </c>
      <c r="H22" s="4">
        <f t="shared" si="1"/>
        <v>0.14634146341463414</v>
      </c>
    </row>
    <row r="23" spans="2:8" x14ac:dyDescent="0.25">
      <c r="B23" s="1" t="s">
        <v>20</v>
      </c>
      <c r="C23" s="2">
        <v>497</v>
      </c>
      <c r="D23" s="2">
        <v>443</v>
      </c>
      <c r="E23" s="2">
        <v>274</v>
      </c>
      <c r="F23" s="4">
        <f t="shared" si="2"/>
        <v>0.61851015801354403</v>
      </c>
      <c r="G23" s="2">
        <v>16</v>
      </c>
      <c r="H23" s="4">
        <f t="shared" si="1"/>
        <v>5.8394160583941604E-2</v>
      </c>
    </row>
    <row r="24" spans="2:8" x14ac:dyDescent="0.25">
      <c r="B24" s="1" t="s">
        <v>21</v>
      </c>
      <c r="C24" s="2">
        <v>699</v>
      </c>
      <c r="D24" s="2">
        <v>665</v>
      </c>
      <c r="E24" s="2">
        <v>359</v>
      </c>
      <c r="F24" s="4">
        <f t="shared" si="2"/>
        <v>0.53984962406015036</v>
      </c>
      <c r="G24" s="2">
        <v>45</v>
      </c>
      <c r="H24" s="4">
        <f t="shared" si="1"/>
        <v>0.12534818941504178</v>
      </c>
    </row>
    <row r="25" spans="2:8" x14ac:dyDescent="0.25">
      <c r="B25" s="1" t="s">
        <v>22</v>
      </c>
      <c r="C25" s="2">
        <v>2831</v>
      </c>
      <c r="D25" s="2">
        <v>2626</v>
      </c>
      <c r="E25" s="2">
        <v>1715</v>
      </c>
      <c r="F25" s="4">
        <f t="shared" si="2"/>
        <v>0.65308453922315313</v>
      </c>
      <c r="G25" s="2">
        <v>78</v>
      </c>
      <c r="H25" s="4">
        <f t="shared" si="1"/>
        <v>4.5481049562682216E-2</v>
      </c>
    </row>
    <row r="26" spans="2:8" x14ac:dyDescent="0.25">
      <c r="B26" s="1" t="s">
        <v>23</v>
      </c>
      <c r="C26" s="2">
        <v>4003</v>
      </c>
      <c r="D26" s="2">
        <v>3663</v>
      </c>
      <c r="E26" s="2">
        <v>1462</v>
      </c>
      <c r="F26" s="4">
        <f t="shared" si="2"/>
        <v>0.39912639912639913</v>
      </c>
      <c r="G26" s="2">
        <v>115</v>
      </c>
      <c r="H26" s="4">
        <f t="shared" si="1"/>
        <v>7.8659370725034206E-2</v>
      </c>
    </row>
    <row r="27" spans="2:8" x14ac:dyDescent="0.25">
      <c r="B27" s="1" t="s">
        <v>24</v>
      </c>
      <c r="C27" s="2">
        <v>1506</v>
      </c>
      <c r="D27" s="2">
        <v>1399</v>
      </c>
      <c r="E27" s="2">
        <v>733</v>
      </c>
      <c r="F27" s="4">
        <f t="shared" si="2"/>
        <v>0.52394567548248749</v>
      </c>
      <c r="G27" s="2">
        <v>122</v>
      </c>
      <c r="H27" s="4">
        <f t="shared" si="1"/>
        <v>0.16643929058663029</v>
      </c>
    </row>
    <row r="28" spans="2:8" x14ac:dyDescent="0.25">
      <c r="B28" s="1" t="s">
        <v>25</v>
      </c>
      <c r="C28" s="2">
        <v>664</v>
      </c>
      <c r="D28" s="2">
        <v>589</v>
      </c>
      <c r="E28" s="2">
        <v>405</v>
      </c>
      <c r="F28" s="4">
        <f t="shared" si="2"/>
        <v>0.68760611205432942</v>
      </c>
      <c r="G28" s="2">
        <v>17</v>
      </c>
      <c r="H28" s="4">
        <f t="shared" si="1"/>
        <v>4.1975308641975309E-2</v>
      </c>
    </row>
    <row r="29" spans="2:8" x14ac:dyDescent="0.25">
      <c r="B29" s="1" t="s">
        <v>26</v>
      </c>
      <c r="C29" s="2">
        <v>557</v>
      </c>
      <c r="D29" s="2">
        <v>518</v>
      </c>
      <c r="E29" s="2">
        <v>273</v>
      </c>
      <c r="F29" s="4">
        <f t="shared" si="2"/>
        <v>0.52702702702702697</v>
      </c>
      <c r="G29" s="2">
        <v>33</v>
      </c>
      <c r="H29" s="4">
        <f t="shared" si="1"/>
        <v>0.12087912087912088</v>
      </c>
    </row>
    <row r="30" spans="2:8" x14ac:dyDescent="0.25">
      <c r="B30" s="1" t="s">
        <v>27</v>
      </c>
      <c r="C30" s="2">
        <v>822</v>
      </c>
      <c r="D30" s="2">
        <v>769</v>
      </c>
      <c r="E30" s="2">
        <v>399</v>
      </c>
      <c r="F30" s="4">
        <f t="shared" si="2"/>
        <v>0.51885565669700906</v>
      </c>
      <c r="G30" s="2">
        <v>53</v>
      </c>
      <c r="H30" s="4">
        <f t="shared" si="1"/>
        <v>0.13283208020050125</v>
      </c>
    </row>
    <row r="31" spans="2:8" x14ac:dyDescent="0.25">
      <c r="B31" s="1" t="s">
        <v>0</v>
      </c>
      <c r="C31" s="2">
        <f>SUM(C5:C30)</f>
        <v>50552</v>
      </c>
      <c r="D31" s="2">
        <f>SUM(D5:D30)</f>
        <v>46459</v>
      </c>
      <c r="E31" s="2">
        <f>SUM(E5:E30)</f>
        <v>27171</v>
      </c>
      <c r="F31" s="4">
        <f t="shared" si="2"/>
        <v>0.58483824447362187</v>
      </c>
      <c r="G31" s="2">
        <f>SUM(G5:G30)</f>
        <v>2412</v>
      </c>
      <c r="H31" s="4">
        <f t="shared" si="1"/>
        <v>8.8771116263663463E-2</v>
      </c>
    </row>
    <row r="32" spans="2:8" x14ac:dyDescent="0.25">
      <c r="B32" s="6" t="s">
        <v>109</v>
      </c>
    </row>
    <row r="33" spans="2:2" x14ac:dyDescent="0.25">
      <c r="B33" s="18" t="s">
        <v>39</v>
      </c>
    </row>
    <row r="34" spans="2:2" x14ac:dyDescent="0.25">
      <c r="B34" s="18" t="s">
        <v>45</v>
      </c>
    </row>
    <row r="35" spans="2:2" x14ac:dyDescent="0.25">
      <c r="B35" s="18" t="s">
        <v>48</v>
      </c>
    </row>
    <row r="36" spans="2:2" x14ac:dyDescent="0.25">
      <c r="B36" s="18" t="s">
        <v>54</v>
      </c>
    </row>
    <row r="37" spans="2:2" x14ac:dyDescent="0.25">
      <c r="B37" s="18" t="s">
        <v>107</v>
      </c>
    </row>
  </sheetData>
  <sheetProtection algorithmName="SHA-512" hashValue="EqbsFgEiekqZDAB5NqasMvX8hbECa3F2sH3qmnfKYNkSXZXnvVd2+gAV/LojXb4CxvWqLBH3icqjtJaeQxjH8g==" saltValue="QJ3bZv3qKknQGLgU9uejnw==" spinCount="100000" sheet="1" objects="1" scenarios="1"/>
  <pageMargins left="0.7" right="0.7" top="0.75" bottom="0.75" header="0.3" footer="0.3"/>
  <pageSetup paperSize="9" scale="81" orientation="landscape" r:id="rId1"/>
  <ignoredErrors>
    <ignoredError sqref="F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showGridLines="0" zoomScale="90" zoomScaleNormal="90" zoomScalePageLayoutView="70" workbookViewId="0">
      <selection activeCell="F4" sqref="F4"/>
    </sheetView>
  </sheetViews>
  <sheetFormatPr baseColWidth="10" defaultRowHeight="15" x14ac:dyDescent="0.25"/>
  <cols>
    <col min="2" max="2" width="19.85546875" customWidth="1"/>
    <col min="3" max="3" width="18.42578125" customWidth="1"/>
    <col min="4" max="4" width="20.28515625" customWidth="1"/>
    <col min="5" max="6" width="18.42578125" customWidth="1"/>
    <col min="7" max="7" width="11.85546875" customWidth="1"/>
    <col min="8" max="10" width="18.42578125" customWidth="1"/>
  </cols>
  <sheetData>
    <row r="2" spans="1:12" x14ac:dyDescent="0.25">
      <c r="B2" s="5" t="s">
        <v>101</v>
      </c>
    </row>
    <row r="4" spans="1:12" ht="77.25" x14ac:dyDescent="0.3">
      <c r="A4" s="11"/>
      <c r="B4" s="26" t="s">
        <v>50</v>
      </c>
      <c r="C4" s="12" t="s">
        <v>49</v>
      </c>
      <c r="D4" s="12" t="s">
        <v>132</v>
      </c>
      <c r="E4" s="12" t="s">
        <v>133</v>
      </c>
      <c r="F4" s="26" t="s">
        <v>81</v>
      </c>
      <c r="G4" s="20" t="s">
        <v>84</v>
      </c>
      <c r="H4" s="12" t="s">
        <v>112</v>
      </c>
      <c r="I4" s="26" t="s">
        <v>87</v>
      </c>
      <c r="J4" s="26" t="s">
        <v>88</v>
      </c>
    </row>
    <row r="5" spans="1:12" x14ac:dyDescent="0.25">
      <c r="B5" s="1" t="s">
        <v>2</v>
      </c>
      <c r="C5" s="2">
        <v>108</v>
      </c>
      <c r="D5" s="2">
        <v>261</v>
      </c>
      <c r="E5" s="2">
        <v>162</v>
      </c>
      <c r="F5" s="2">
        <v>131</v>
      </c>
      <c r="G5" s="2">
        <v>46</v>
      </c>
      <c r="H5" s="17">
        <f>+E5/D5</f>
        <v>0.62068965517241381</v>
      </c>
      <c r="I5" s="17">
        <f>+F5/D5</f>
        <v>0.50191570881226055</v>
      </c>
      <c r="J5" s="17">
        <f>+G5/F5</f>
        <v>0.35114503816793891</v>
      </c>
      <c r="L5" s="13"/>
    </row>
    <row r="6" spans="1:12" x14ac:dyDescent="0.25">
      <c r="B6" s="1" t="s">
        <v>3</v>
      </c>
      <c r="C6" s="2">
        <v>172</v>
      </c>
      <c r="D6" s="2">
        <v>522</v>
      </c>
      <c r="E6" s="2">
        <v>371</v>
      </c>
      <c r="F6" s="2">
        <v>307</v>
      </c>
      <c r="G6" s="2">
        <v>109</v>
      </c>
      <c r="H6" s="17">
        <f t="shared" ref="H6:H31" si="0">+E6/D6</f>
        <v>0.71072796934865901</v>
      </c>
      <c r="I6" s="17">
        <f t="shared" ref="I6:I31" si="1">+F6/D6</f>
        <v>0.58812260536398464</v>
      </c>
      <c r="J6" s="17">
        <f t="shared" ref="J6:J31" si="2">+G6/F6</f>
        <v>0.35504885993485341</v>
      </c>
      <c r="L6" s="13"/>
    </row>
    <row r="7" spans="1:12" x14ac:dyDescent="0.25">
      <c r="B7" s="1" t="s">
        <v>4</v>
      </c>
      <c r="C7" s="2">
        <v>141</v>
      </c>
      <c r="D7" s="2">
        <v>292</v>
      </c>
      <c r="E7" s="2">
        <v>200</v>
      </c>
      <c r="F7" s="2">
        <v>165</v>
      </c>
      <c r="G7" s="2">
        <v>78</v>
      </c>
      <c r="H7" s="17">
        <f t="shared" si="0"/>
        <v>0.68493150684931503</v>
      </c>
      <c r="I7" s="17">
        <f t="shared" si="1"/>
        <v>0.56506849315068497</v>
      </c>
      <c r="J7" s="17">
        <f t="shared" si="2"/>
        <v>0.47272727272727272</v>
      </c>
      <c r="L7" s="13"/>
    </row>
    <row r="8" spans="1:12" x14ac:dyDescent="0.25">
      <c r="B8" s="1" t="s">
        <v>5</v>
      </c>
      <c r="C8" s="2">
        <v>89</v>
      </c>
      <c r="D8" s="2">
        <v>849</v>
      </c>
      <c r="E8" s="2">
        <v>553</v>
      </c>
      <c r="F8" s="2">
        <v>442</v>
      </c>
      <c r="G8" s="2">
        <v>79</v>
      </c>
      <c r="H8" s="17">
        <f t="shared" si="0"/>
        <v>0.65135453474676086</v>
      </c>
      <c r="I8" s="17">
        <f t="shared" si="1"/>
        <v>0.52061248527679627</v>
      </c>
      <c r="J8" s="17">
        <f t="shared" si="2"/>
        <v>0.17873303167420815</v>
      </c>
      <c r="L8" s="13"/>
    </row>
    <row r="9" spans="1:12" x14ac:dyDescent="0.25">
      <c r="B9" s="1" t="s">
        <v>6</v>
      </c>
      <c r="C9" s="2">
        <v>354</v>
      </c>
      <c r="D9" s="2">
        <v>289</v>
      </c>
      <c r="E9" s="2">
        <v>264</v>
      </c>
      <c r="F9" s="2">
        <v>220</v>
      </c>
      <c r="G9" s="2">
        <v>147</v>
      </c>
      <c r="H9" s="17">
        <f t="shared" si="0"/>
        <v>0.91349480968858132</v>
      </c>
      <c r="I9" s="17">
        <f t="shared" si="1"/>
        <v>0.76124567474048443</v>
      </c>
      <c r="J9" s="17">
        <f t="shared" si="2"/>
        <v>0.66818181818181821</v>
      </c>
      <c r="L9" s="13"/>
    </row>
    <row r="10" spans="1:12" x14ac:dyDescent="0.25">
      <c r="B10" s="1" t="s">
        <v>7</v>
      </c>
      <c r="C10" s="2">
        <v>157</v>
      </c>
      <c r="D10" s="2">
        <v>886</v>
      </c>
      <c r="E10" s="2">
        <v>551</v>
      </c>
      <c r="F10" s="2">
        <v>419</v>
      </c>
      <c r="G10" s="2">
        <v>120</v>
      </c>
      <c r="H10" s="17">
        <f t="shared" si="0"/>
        <v>0.62189616252821667</v>
      </c>
      <c r="I10" s="17">
        <f t="shared" si="1"/>
        <v>0.47291196388261852</v>
      </c>
      <c r="J10" s="17">
        <f t="shared" si="2"/>
        <v>0.28639618138424822</v>
      </c>
      <c r="L10" s="13"/>
    </row>
    <row r="11" spans="1:12" x14ac:dyDescent="0.25">
      <c r="B11" s="1" t="s">
        <v>8</v>
      </c>
      <c r="C11" s="2">
        <v>20</v>
      </c>
      <c r="D11" s="2">
        <v>307</v>
      </c>
      <c r="E11" s="2">
        <v>125</v>
      </c>
      <c r="F11" s="2">
        <v>89</v>
      </c>
      <c r="G11" s="2">
        <v>20</v>
      </c>
      <c r="H11" s="17">
        <f t="shared" si="0"/>
        <v>0.40716612377850164</v>
      </c>
      <c r="I11" s="17">
        <f t="shared" si="1"/>
        <v>0.28990228013029318</v>
      </c>
      <c r="J11" s="17">
        <f t="shared" si="2"/>
        <v>0.2247191011235955</v>
      </c>
      <c r="L11" s="13"/>
    </row>
    <row r="12" spans="1:12" x14ac:dyDescent="0.25">
      <c r="B12" s="1" t="s">
        <v>9</v>
      </c>
      <c r="C12" s="2">
        <v>305</v>
      </c>
      <c r="D12" s="2">
        <v>796</v>
      </c>
      <c r="E12" s="2">
        <v>571</v>
      </c>
      <c r="F12" s="2">
        <v>487</v>
      </c>
      <c r="G12" s="2">
        <v>181</v>
      </c>
      <c r="H12" s="17">
        <f t="shared" si="0"/>
        <v>0.71733668341708545</v>
      </c>
      <c r="I12" s="17">
        <f t="shared" si="1"/>
        <v>0.61180904522613067</v>
      </c>
      <c r="J12" s="17">
        <f t="shared" si="2"/>
        <v>0.37166324435318276</v>
      </c>
      <c r="L12" s="13"/>
    </row>
    <row r="13" spans="1:12" x14ac:dyDescent="0.25">
      <c r="B13" s="1" t="s">
        <v>10</v>
      </c>
      <c r="C13" s="2">
        <v>155</v>
      </c>
      <c r="D13" s="2">
        <v>253</v>
      </c>
      <c r="E13" s="2">
        <v>215</v>
      </c>
      <c r="F13" s="2">
        <v>190</v>
      </c>
      <c r="G13" s="2">
        <v>100</v>
      </c>
      <c r="H13" s="17">
        <f t="shared" si="0"/>
        <v>0.84980237154150196</v>
      </c>
      <c r="I13" s="17">
        <f t="shared" si="1"/>
        <v>0.75098814229249011</v>
      </c>
      <c r="J13" s="17">
        <f t="shared" si="2"/>
        <v>0.52631578947368418</v>
      </c>
      <c r="L13" s="13"/>
    </row>
    <row r="14" spans="1:12" x14ac:dyDescent="0.25">
      <c r="B14" s="1" t="s">
        <v>11</v>
      </c>
      <c r="C14" s="2">
        <v>192</v>
      </c>
      <c r="D14" s="2">
        <v>339</v>
      </c>
      <c r="E14" s="2">
        <v>262</v>
      </c>
      <c r="F14" s="2">
        <v>209</v>
      </c>
      <c r="G14" s="2">
        <v>89</v>
      </c>
      <c r="H14" s="17">
        <f t="shared" si="0"/>
        <v>0.77286135693215341</v>
      </c>
      <c r="I14" s="17">
        <f t="shared" si="1"/>
        <v>0.61651917404129797</v>
      </c>
      <c r="J14" s="17">
        <f t="shared" si="2"/>
        <v>0.42583732057416268</v>
      </c>
      <c r="L14" s="13"/>
    </row>
    <row r="15" spans="1:12" x14ac:dyDescent="0.25">
      <c r="B15" s="1" t="s">
        <v>12</v>
      </c>
      <c r="C15" s="2">
        <v>54</v>
      </c>
      <c r="D15" s="2">
        <v>338</v>
      </c>
      <c r="E15" s="2">
        <v>255</v>
      </c>
      <c r="F15" s="2">
        <v>220</v>
      </c>
      <c r="G15" s="2">
        <v>48</v>
      </c>
      <c r="H15" s="17">
        <f t="shared" si="0"/>
        <v>0.75443786982248517</v>
      </c>
      <c r="I15" s="17">
        <f t="shared" si="1"/>
        <v>0.65088757396449703</v>
      </c>
      <c r="J15" s="17">
        <f t="shared" si="2"/>
        <v>0.21818181818181817</v>
      </c>
      <c r="L15" s="13"/>
    </row>
    <row r="16" spans="1:12" x14ac:dyDescent="0.25">
      <c r="B16" s="1" t="s">
        <v>13</v>
      </c>
      <c r="C16" s="2">
        <v>109</v>
      </c>
      <c r="D16" s="2">
        <v>793</v>
      </c>
      <c r="E16" s="2">
        <v>501</v>
      </c>
      <c r="F16" s="2">
        <v>364</v>
      </c>
      <c r="G16" s="2">
        <v>85</v>
      </c>
      <c r="H16" s="17">
        <f t="shared" si="0"/>
        <v>0.63177805800756626</v>
      </c>
      <c r="I16" s="17">
        <f t="shared" si="1"/>
        <v>0.45901639344262296</v>
      </c>
      <c r="J16" s="17">
        <f t="shared" si="2"/>
        <v>0.23351648351648352</v>
      </c>
      <c r="L16" s="13"/>
    </row>
    <row r="17" spans="2:12" x14ac:dyDescent="0.25">
      <c r="B17" s="1" t="s">
        <v>14</v>
      </c>
      <c r="C17" s="2">
        <v>174</v>
      </c>
      <c r="D17" s="2">
        <v>808</v>
      </c>
      <c r="E17" s="2">
        <v>518</v>
      </c>
      <c r="F17" s="2">
        <v>404</v>
      </c>
      <c r="G17" s="2">
        <v>118</v>
      </c>
      <c r="H17" s="17">
        <f t="shared" si="0"/>
        <v>0.6410891089108911</v>
      </c>
      <c r="I17" s="17">
        <f t="shared" si="1"/>
        <v>0.5</v>
      </c>
      <c r="J17" s="17">
        <f t="shared" si="2"/>
        <v>0.29207920792079206</v>
      </c>
      <c r="L17" s="13"/>
    </row>
    <row r="18" spans="2:12" x14ac:dyDescent="0.25">
      <c r="B18" s="1" t="s">
        <v>15</v>
      </c>
      <c r="C18" s="2">
        <v>43</v>
      </c>
      <c r="D18" s="2">
        <v>542</v>
      </c>
      <c r="E18" s="2">
        <v>350</v>
      </c>
      <c r="F18" s="2">
        <v>238</v>
      </c>
      <c r="G18" s="2">
        <v>34</v>
      </c>
      <c r="H18" s="17">
        <f t="shared" si="0"/>
        <v>0.64575645756457567</v>
      </c>
      <c r="I18" s="17">
        <f t="shared" si="1"/>
        <v>0.43911439114391143</v>
      </c>
      <c r="J18" s="17">
        <f t="shared" si="2"/>
        <v>0.14285714285714285</v>
      </c>
      <c r="L18" s="13"/>
    </row>
    <row r="19" spans="2:12" x14ac:dyDescent="0.25">
      <c r="B19" s="1" t="s">
        <v>16</v>
      </c>
      <c r="C19" s="2">
        <v>162</v>
      </c>
      <c r="D19" s="2">
        <v>2463</v>
      </c>
      <c r="E19" s="2">
        <v>1555</v>
      </c>
      <c r="F19" s="2">
        <v>1145</v>
      </c>
      <c r="G19" s="2">
        <v>160</v>
      </c>
      <c r="H19" s="17">
        <f t="shared" si="0"/>
        <v>0.63134388956557042</v>
      </c>
      <c r="I19" s="17">
        <f t="shared" si="1"/>
        <v>0.46488022736500201</v>
      </c>
      <c r="J19" s="17">
        <f t="shared" si="2"/>
        <v>0.13973799126637554</v>
      </c>
      <c r="L19" s="13"/>
    </row>
    <row r="20" spans="2:12" x14ac:dyDescent="0.25">
      <c r="B20" s="1" t="s">
        <v>17</v>
      </c>
      <c r="C20" s="2">
        <v>57</v>
      </c>
      <c r="D20" s="2">
        <v>398</v>
      </c>
      <c r="E20" s="2">
        <v>261</v>
      </c>
      <c r="F20" s="2">
        <v>202</v>
      </c>
      <c r="G20" s="2">
        <v>52</v>
      </c>
      <c r="H20" s="17">
        <f t="shared" si="0"/>
        <v>0.65577889447236182</v>
      </c>
      <c r="I20" s="17">
        <f t="shared" si="1"/>
        <v>0.50753768844221103</v>
      </c>
      <c r="J20" s="17">
        <f t="shared" si="2"/>
        <v>0.25742574257425743</v>
      </c>
      <c r="L20" s="13"/>
    </row>
    <row r="21" spans="2:12" x14ac:dyDescent="0.25">
      <c r="B21" s="1" t="s">
        <v>18</v>
      </c>
      <c r="C21" s="2">
        <v>375</v>
      </c>
      <c r="D21" s="2">
        <v>350</v>
      </c>
      <c r="E21" s="2">
        <v>262</v>
      </c>
      <c r="F21" s="2">
        <v>202</v>
      </c>
      <c r="G21" s="2">
        <v>95</v>
      </c>
      <c r="H21" s="17">
        <f t="shared" si="0"/>
        <v>0.74857142857142855</v>
      </c>
      <c r="I21" s="17">
        <f t="shared" si="1"/>
        <v>0.57714285714285718</v>
      </c>
      <c r="J21" s="17">
        <f t="shared" si="2"/>
        <v>0.47029702970297027</v>
      </c>
      <c r="L21" s="13"/>
    </row>
    <row r="22" spans="2:12" x14ac:dyDescent="0.25">
      <c r="B22" s="1" t="s">
        <v>19</v>
      </c>
      <c r="C22" s="2">
        <v>44</v>
      </c>
      <c r="D22" s="2">
        <v>59</v>
      </c>
      <c r="E22" s="2">
        <v>47</v>
      </c>
      <c r="F22" s="2">
        <v>34</v>
      </c>
      <c r="G22" s="2">
        <v>15</v>
      </c>
      <c r="H22" s="17">
        <f t="shared" si="0"/>
        <v>0.79661016949152541</v>
      </c>
      <c r="I22" s="17">
        <f t="shared" si="1"/>
        <v>0.57627118644067798</v>
      </c>
      <c r="J22" s="17">
        <f t="shared" si="2"/>
        <v>0.44117647058823528</v>
      </c>
      <c r="L22" s="13"/>
    </row>
    <row r="23" spans="2:12" x14ac:dyDescent="0.25">
      <c r="B23" s="1" t="s">
        <v>20</v>
      </c>
      <c r="C23" s="2">
        <v>19</v>
      </c>
      <c r="D23" s="2">
        <v>144</v>
      </c>
      <c r="E23" s="2">
        <v>70</v>
      </c>
      <c r="F23" s="2">
        <v>55</v>
      </c>
      <c r="G23" s="2">
        <v>18</v>
      </c>
      <c r="H23" s="17">
        <f t="shared" si="0"/>
        <v>0.4861111111111111</v>
      </c>
      <c r="I23" s="17">
        <f t="shared" si="1"/>
        <v>0.38194444444444442</v>
      </c>
      <c r="J23" s="17">
        <f t="shared" si="2"/>
        <v>0.32727272727272727</v>
      </c>
      <c r="L23" s="13"/>
    </row>
    <row r="24" spans="2:12" x14ac:dyDescent="0.25">
      <c r="B24" s="1" t="s">
        <v>21</v>
      </c>
      <c r="C24" s="2">
        <v>45</v>
      </c>
      <c r="D24" s="2">
        <v>139</v>
      </c>
      <c r="E24" s="2">
        <v>99</v>
      </c>
      <c r="F24" s="2">
        <v>79</v>
      </c>
      <c r="G24" s="2">
        <v>37</v>
      </c>
      <c r="H24" s="17">
        <f t="shared" si="0"/>
        <v>0.71223021582733814</v>
      </c>
      <c r="I24" s="17">
        <f t="shared" si="1"/>
        <v>0.56834532374100721</v>
      </c>
      <c r="J24" s="17">
        <f t="shared" si="2"/>
        <v>0.46835443037974683</v>
      </c>
      <c r="L24" s="13"/>
    </row>
    <row r="25" spans="2:12" x14ac:dyDescent="0.25">
      <c r="B25" s="1" t="s">
        <v>22</v>
      </c>
      <c r="C25" s="2">
        <v>71</v>
      </c>
      <c r="D25" s="2">
        <v>875</v>
      </c>
      <c r="E25" s="2">
        <v>467</v>
      </c>
      <c r="F25" s="2">
        <v>364</v>
      </c>
      <c r="G25" s="2">
        <v>64</v>
      </c>
      <c r="H25" s="17">
        <f t="shared" si="0"/>
        <v>0.5337142857142857</v>
      </c>
      <c r="I25" s="17">
        <f t="shared" si="1"/>
        <v>0.41599999999999998</v>
      </c>
      <c r="J25" s="17">
        <f t="shared" si="2"/>
        <v>0.17582417582417584</v>
      </c>
      <c r="L25" s="13"/>
    </row>
    <row r="26" spans="2:12" x14ac:dyDescent="0.25">
      <c r="B26" s="1" t="s">
        <v>23</v>
      </c>
      <c r="C26" s="2">
        <v>93</v>
      </c>
      <c r="D26" s="2">
        <v>546</v>
      </c>
      <c r="E26" s="2">
        <v>345</v>
      </c>
      <c r="F26" s="2">
        <v>277</v>
      </c>
      <c r="G26" s="2">
        <v>79</v>
      </c>
      <c r="H26" s="17">
        <f t="shared" si="0"/>
        <v>0.63186813186813184</v>
      </c>
      <c r="I26" s="17">
        <f t="shared" si="1"/>
        <v>0.5073260073260073</v>
      </c>
      <c r="J26" s="17">
        <f t="shared" si="2"/>
        <v>0.2851985559566787</v>
      </c>
      <c r="L26" s="13"/>
    </row>
    <row r="27" spans="2:12" x14ac:dyDescent="0.25">
      <c r="B27" s="1" t="s">
        <v>24</v>
      </c>
      <c r="C27" s="2">
        <v>287</v>
      </c>
      <c r="D27" s="2">
        <v>311</v>
      </c>
      <c r="E27" s="2">
        <v>249</v>
      </c>
      <c r="F27" s="2">
        <v>203</v>
      </c>
      <c r="G27" s="2">
        <v>116</v>
      </c>
      <c r="H27" s="17">
        <f t="shared" si="0"/>
        <v>0.80064308681672025</v>
      </c>
      <c r="I27" s="17">
        <f t="shared" si="1"/>
        <v>0.65273311897106112</v>
      </c>
      <c r="J27" s="17">
        <f t="shared" si="2"/>
        <v>0.5714285714285714</v>
      </c>
      <c r="L27" s="13"/>
    </row>
    <row r="28" spans="2:12" x14ac:dyDescent="0.25">
      <c r="B28" s="1" t="s">
        <v>25</v>
      </c>
      <c r="C28" s="2">
        <v>15</v>
      </c>
      <c r="D28" s="2">
        <v>222</v>
      </c>
      <c r="E28" s="2">
        <v>99</v>
      </c>
      <c r="F28" s="2">
        <v>80</v>
      </c>
      <c r="G28" s="2">
        <v>15</v>
      </c>
      <c r="H28" s="17">
        <f t="shared" si="0"/>
        <v>0.44594594594594594</v>
      </c>
      <c r="I28" s="17">
        <f t="shared" si="1"/>
        <v>0.36036036036036034</v>
      </c>
      <c r="J28" s="17">
        <f t="shared" si="2"/>
        <v>0.1875</v>
      </c>
      <c r="L28" s="13"/>
    </row>
    <row r="29" spans="2:12" x14ac:dyDescent="0.25">
      <c r="B29" s="1" t="s">
        <v>26</v>
      </c>
      <c r="C29" s="2">
        <v>33</v>
      </c>
      <c r="D29" s="2">
        <v>105</v>
      </c>
      <c r="E29" s="2">
        <v>80</v>
      </c>
      <c r="F29" s="2">
        <v>67</v>
      </c>
      <c r="G29" s="2">
        <v>33</v>
      </c>
      <c r="H29" s="17">
        <f t="shared" si="0"/>
        <v>0.76190476190476186</v>
      </c>
      <c r="I29" s="17">
        <f t="shared" si="1"/>
        <v>0.63809523809523805</v>
      </c>
      <c r="J29" s="17">
        <f t="shared" si="2"/>
        <v>0.4925373134328358</v>
      </c>
      <c r="L29" s="13"/>
    </row>
    <row r="30" spans="2:12" x14ac:dyDescent="0.25">
      <c r="B30" s="1" t="s">
        <v>27</v>
      </c>
      <c r="C30" s="2">
        <v>163</v>
      </c>
      <c r="D30" s="2">
        <v>158</v>
      </c>
      <c r="E30" s="2">
        <v>137</v>
      </c>
      <c r="F30" s="2">
        <v>103</v>
      </c>
      <c r="G30" s="2">
        <v>51</v>
      </c>
      <c r="H30" s="17">
        <f t="shared" si="0"/>
        <v>0.86708860759493667</v>
      </c>
      <c r="I30" s="17">
        <f t="shared" si="1"/>
        <v>0.65189873417721522</v>
      </c>
      <c r="J30" s="17">
        <f t="shared" si="2"/>
        <v>0.49514563106796117</v>
      </c>
      <c r="L30" s="13"/>
    </row>
    <row r="31" spans="2:12" x14ac:dyDescent="0.25">
      <c r="B31" s="1" t="s">
        <v>0</v>
      </c>
      <c r="C31" s="2">
        <f>SUM(C5:C30)</f>
        <v>3437</v>
      </c>
      <c r="D31" s="2">
        <f>SUM(D5:D30)</f>
        <v>13045</v>
      </c>
      <c r="E31" s="2">
        <f>SUM(E5:E30)</f>
        <v>8569</v>
      </c>
      <c r="F31" s="2">
        <f>SUM(F5:F30)</f>
        <v>6696</v>
      </c>
      <c r="G31" s="2">
        <f>SUM(G5:G30)</f>
        <v>1989</v>
      </c>
      <c r="H31" s="17">
        <f t="shared" si="0"/>
        <v>0.65688003066308931</v>
      </c>
      <c r="I31" s="17">
        <f t="shared" si="1"/>
        <v>0.5133001149865849</v>
      </c>
      <c r="J31" s="17">
        <f t="shared" si="2"/>
        <v>0.29704301075268819</v>
      </c>
      <c r="L31" s="13"/>
    </row>
    <row r="32" spans="2:12" x14ac:dyDescent="0.25">
      <c r="B32" s="6" t="s">
        <v>52</v>
      </c>
      <c r="L32" s="13"/>
    </row>
    <row r="33" spans="1:12" x14ac:dyDescent="0.25">
      <c r="B33" s="6" t="s">
        <v>110</v>
      </c>
      <c r="L33" s="13"/>
    </row>
    <row r="34" spans="1:12" x14ac:dyDescent="0.25">
      <c r="B34" s="6" t="s">
        <v>111</v>
      </c>
      <c r="L34" s="13"/>
    </row>
    <row r="35" spans="1:12" x14ac:dyDescent="0.25">
      <c r="B35" s="6" t="s">
        <v>85</v>
      </c>
      <c r="L35" s="13"/>
    </row>
    <row r="36" spans="1:12" x14ac:dyDescent="0.25">
      <c r="B36" s="6" t="s">
        <v>86</v>
      </c>
      <c r="L36" s="13"/>
    </row>
    <row r="37" spans="1:12" x14ac:dyDescent="0.25">
      <c r="B37" s="18" t="s">
        <v>114</v>
      </c>
      <c r="L37" s="13"/>
    </row>
    <row r="38" spans="1:12" x14ac:dyDescent="0.25">
      <c r="B38" s="18" t="s">
        <v>107</v>
      </c>
    </row>
    <row r="39" spans="1:12" ht="18.7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3" spans="1:12" ht="15" customHeight="1" x14ac:dyDescent="0.25"/>
    <row r="46" spans="1:12" ht="15" customHeight="1" x14ac:dyDescent="0.25"/>
  </sheetData>
  <sheetProtection algorithmName="SHA-512" hashValue="+gqkx4qIGSCMBJvVI/BbuZVbbFTa7cF54pcD+f+qkYuOHuDyMpsHssSbaBljLghi53JUrxbRcnzNP6W/j8MoxA==" saltValue="Rn/xzw/APYSTFlP8bEcuFA==" spinCount="100000" sheet="1" objects="1" scenarios="1"/>
  <sortState ref="B41:C66">
    <sortCondition ref="B41:B66"/>
  </sortState>
  <pageMargins left="0.7" right="0.7" top="0.75" bottom="0.75" header="0.3" footer="0.3"/>
  <pageSetup paperSize="9" scale="76" orientation="landscape" r:id="rId1"/>
  <ignoredErrors>
    <ignoredError sqref="I5:I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4"/>
  <sheetViews>
    <sheetView showGridLines="0" zoomScale="90" zoomScaleNormal="90" zoomScalePageLayoutView="70" workbookViewId="0">
      <selection activeCell="C28" sqref="C28"/>
    </sheetView>
  </sheetViews>
  <sheetFormatPr baseColWidth="10" defaultRowHeight="15" x14ac:dyDescent="0.25"/>
  <cols>
    <col min="2" max="2" width="19.85546875" customWidth="1"/>
    <col min="3" max="3" width="18.42578125" customWidth="1"/>
    <col min="4" max="4" width="20.5703125" customWidth="1"/>
    <col min="5" max="6" width="18.42578125" customWidth="1"/>
    <col min="7" max="7" width="11.85546875" customWidth="1"/>
    <col min="8" max="10" width="18.42578125" customWidth="1"/>
  </cols>
  <sheetData>
    <row r="2" spans="1:12" x14ac:dyDescent="0.25">
      <c r="B2" s="10" t="s">
        <v>136</v>
      </c>
    </row>
    <row r="4" spans="1:12" ht="77.25" x14ac:dyDescent="0.3">
      <c r="A4" s="11"/>
      <c r="B4" s="26" t="s">
        <v>120</v>
      </c>
      <c r="C4" s="26" t="s">
        <v>49</v>
      </c>
      <c r="D4" s="26" t="s">
        <v>134</v>
      </c>
      <c r="E4" s="26" t="s">
        <v>135</v>
      </c>
      <c r="F4" s="26" t="s">
        <v>81</v>
      </c>
      <c r="G4" s="20" t="s">
        <v>84</v>
      </c>
      <c r="H4" s="26" t="s">
        <v>112</v>
      </c>
      <c r="I4" s="26" t="s">
        <v>87</v>
      </c>
      <c r="J4" s="26" t="s">
        <v>88</v>
      </c>
    </row>
    <row r="5" spans="1:12" x14ac:dyDescent="0.25">
      <c r="B5" s="1" t="s">
        <v>117</v>
      </c>
      <c r="C5" s="2">
        <v>780</v>
      </c>
      <c r="D5" s="2">
        <v>1531</v>
      </c>
      <c r="E5" s="2">
        <v>888</v>
      </c>
      <c r="F5" s="2">
        <v>659</v>
      </c>
      <c r="G5" s="2">
        <v>256</v>
      </c>
      <c r="H5" s="17">
        <f>+E5/D5</f>
        <v>0.58001306335728287</v>
      </c>
      <c r="I5" s="17">
        <f t="shared" ref="I5:I9" si="0">+F5/D5</f>
        <v>0.43043762246897455</v>
      </c>
      <c r="J5" s="17">
        <f>+G5/F5</f>
        <v>0.38846737481031868</v>
      </c>
      <c r="L5" s="13"/>
    </row>
    <row r="6" spans="1:12" x14ac:dyDescent="0.25">
      <c r="B6" s="1" t="s">
        <v>118</v>
      </c>
      <c r="C6" s="2">
        <v>1170</v>
      </c>
      <c r="D6" s="2">
        <v>5207</v>
      </c>
      <c r="E6" s="2">
        <v>3343</v>
      </c>
      <c r="F6" s="2">
        <v>2576</v>
      </c>
      <c r="G6" s="2">
        <v>673</v>
      </c>
      <c r="H6" s="17">
        <f>+D6/E6</f>
        <v>1.557583009273108</v>
      </c>
      <c r="I6" s="17">
        <f t="shared" si="0"/>
        <v>0.49471864797388132</v>
      </c>
      <c r="J6" s="17">
        <f t="shared" ref="J6:J10" si="1">+G6/F6</f>
        <v>0.26125776397515527</v>
      </c>
      <c r="L6" s="13"/>
    </row>
    <row r="7" spans="1:12" x14ac:dyDescent="0.25">
      <c r="B7" s="1" t="s">
        <v>119</v>
      </c>
      <c r="C7" s="2">
        <v>1401</v>
      </c>
      <c r="D7" s="2">
        <v>6036</v>
      </c>
      <c r="E7" s="2">
        <v>4220</v>
      </c>
      <c r="F7" s="2">
        <v>3382</v>
      </c>
      <c r="G7" s="2">
        <v>1028</v>
      </c>
      <c r="H7" s="17">
        <f>+D7/E7</f>
        <v>1.4303317535545024</v>
      </c>
      <c r="I7" s="17">
        <f t="shared" si="0"/>
        <v>0.56030483764082173</v>
      </c>
      <c r="J7" s="17">
        <f t="shared" si="1"/>
        <v>0.30396215257244236</v>
      </c>
      <c r="L7" s="13"/>
    </row>
    <row r="8" spans="1:12" x14ac:dyDescent="0.25">
      <c r="B8" s="1" t="s">
        <v>115</v>
      </c>
      <c r="C8" s="2">
        <v>55</v>
      </c>
      <c r="D8" s="2">
        <v>177</v>
      </c>
      <c r="E8" s="2">
        <v>72</v>
      </c>
      <c r="F8" s="2">
        <v>47</v>
      </c>
      <c r="G8" s="2">
        <v>23</v>
      </c>
      <c r="H8" s="17">
        <f>+D8/E8</f>
        <v>2.4583333333333335</v>
      </c>
      <c r="I8" s="17">
        <f t="shared" si="0"/>
        <v>0.2655367231638418</v>
      </c>
      <c r="J8" s="17">
        <f t="shared" ref="J8:J9" si="2">+G8/F8</f>
        <v>0.48936170212765956</v>
      </c>
      <c r="L8" s="13"/>
    </row>
    <row r="9" spans="1:12" x14ac:dyDescent="0.25">
      <c r="B9" s="1" t="s">
        <v>116</v>
      </c>
      <c r="C9" s="2">
        <v>23</v>
      </c>
      <c r="D9" s="2">
        <v>94</v>
      </c>
      <c r="E9" s="2">
        <v>46</v>
      </c>
      <c r="F9" s="2">
        <v>32</v>
      </c>
      <c r="G9" s="2">
        <v>9</v>
      </c>
      <c r="H9" s="17">
        <f>+D9/E9</f>
        <v>2.0434782608695654</v>
      </c>
      <c r="I9" s="17">
        <f t="shared" si="0"/>
        <v>0.34042553191489361</v>
      </c>
      <c r="J9" s="17">
        <f t="shared" si="2"/>
        <v>0.28125</v>
      </c>
      <c r="L9" s="13"/>
    </row>
    <row r="10" spans="1:12" x14ac:dyDescent="0.25">
      <c r="B10" s="1" t="s">
        <v>0</v>
      </c>
      <c r="C10" s="2">
        <f>SUM(C5:C9)</f>
        <v>3429</v>
      </c>
      <c r="D10" s="2">
        <f t="shared" ref="D10:G10" si="3">SUM(D5:D9)</f>
        <v>13045</v>
      </c>
      <c r="E10" s="2">
        <f>SUM(E5:E9)</f>
        <v>8569</v>
      </c>
      <c r="F10" s="2">
        <f t="shared" si="3"/>
        <v>6696</v>
      </c>
      <c r="G10" s="2">
        <f t="shared" si="3"/>
        <v>1989</v>
      </c>
      <c r="H10" s="17">
        <f>+D10/E10</f>
        <v>1.5223479985996031</v>
      </c>
      <c r="I10" s="17">
        <f>+F10/D10</f>
        <v>0.5133001149865849</v>
      </c>
      <c r="J10" s="17">
        <f t="shared" si="1"/>
        <v>0.29704301075268819</v>
      </c>
      <c r="L10" s="13"/>
    </row>
    <row r="11" spans="1:12" x14ac:dyDescent="0.25">
      <c r="B11" s="6" t="s">
        <v>51</v>
      </c>
      <c r="L11" s="13"/>
    </row>
    <row r="12" spans="1:12" x14ac:dyDescent="0.25">
      <c r="B12" s="6" t="s">
        <v>110</v>
      </c>
      <c r="L12" s="13"/>
    </row>
    <row r="13" spans="1:12" x14ac:dyDescent="0.25">
      <c r="B13" s="6" t="s">
        <v>111</v>
      </c>
      <c r="L13" s="13"/>
    </row>
    <row r="14" spans="1:12" x14ac:dyDescent="0.25">
      <c r="B14" s="6" t="s">
        <v>85</v>
      </c>
      <c r="L14" s="13"/>
    </row>
    <row r="15" spans="1:12" x14ac:dyDescent="0.25">
      <c r="B15" s="6" t="s">
        <v>86</v>
      </c>
      <c r="L15" s="13"/>
    </row>
    <row r="16" spans="1:12" x14ac:dyDescent="0.25">
      <c r="B16" s="18" t="s">
        <v>107</v>
      </c>
    </row>
    <row r="20" spans="7:7" ht="15" customHeight="1" x14ac:dyDescent="0.25"/>
    <row r="23" spans="7:7" ht="15" customHeight="1" x14ac:dyDescent="0.25"/>
    <row r="30" spans="7:7" x14ac:dyDescent="0.25">
      <c r="G30" s="39"/>
    </row>
    <row r="31" spans="7:7" x14ac:dyDescent="0.25">
      <c r="G31" s="39"/>
    </row>
    <row r="35" spans="10:10" x14ac:dyDescent="0.25">
      <c r="J35" s="39"/>
    </row>
    <row r="36" spans="10:10" x14ac:dyDescent="0.25">
      <c r="J36" s="39"/>
    </row>
    <row r="37" spans="10:10" x14ac:dyDescent="0.25">
      <c r="J37" s="39"/>
    </row>
    <row r="38" spans="10:10" x14ac:dyDescent="0.25">
      <c r="J38" s="39"/>
    </row>
    <row r="39" spans="10:10" x14ac:dyDescent="0.25">
      <c r="J39" s="39"/>
    </row>
    <row r="40" spans="10:10" x14ac:dyDescent="0.25">
      <c r="J40" s="39"/>
    </row>
    <row r="41" spans="10:10" x14ac:dyDescent="0.25">
      <c r="J41" s="39"/>
    </row>
    <row r="42" spans="10:10" x14ac:dyDescent="0.25">
      <c r="J42" s="39"/>
    </row>
    <row r="43" spans="10:10" x14ac:dyDescent="0.25">
      <c r="J43" s="39"/>
    </row>
    <row r="44" spans="10:10" x14ac:dyDescent="0.25">
      <c r="J44" s="39"/>
    </row>
  </sheetData>
  <sheetProtection algorithmName="SHA-512" hashValue="fAixzSLOks7ZHh2hu6qSfLUYAogtVzq6IQaT1ZQ/WlULsMUHt+MHoptVm+0wMTZOpic50Pxd7yEw0fWHPu9BQA==" saltValue="CGu5wcPFhodxHw86/XoSUA==" spinCount="100000" sheet="1" objects="1" scenarios="1"/>
  <pageMargins left="0.7" right="0.7" top="0.75" bottom="0.75" header="0.3" footer="0.3"/>
  <pageSetup paperSize="9" scale="76" orientation="landscape" r:id="rId1"/>
  <ignoredErrors>
    <ignoredError sqref="I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5"/>
  <sheetViews>
    <sheetView showGridLines="0" zoomScale="90" zoomScaleNormal="90" zoomScalePageLayoutView="70" workbookViewId="0">
      <selection activeCell="C20" sqref="C20"/>
    </sheetView>
  </sheetViews>
  <sheetFormatPr baseColWidth="10" defaultRowHeight="15" x14ac:dyDescent="0.25"/>
  <cols>
    <col min="2" max="2" width="19.85546875" customWidth="1"/>
    <col min="3" max="3" width="18.42578125" customWidth="1"/>
    <col min="4" max="4" width="19.5703125" customWidth="1"/>
    <col min="5" max="5" width="18.42578125" customWidth="1"/>
    <col min="6" max="6" width="20" customWidth="1"/>
    <col min="7" max="7" width="18.42578125" customWidth="1"/>
    <col min="8" max="8" width="14.7109375" customWidth="1"/>
    <col min="9" max="9" width="19.7109375" customWidth="1"/>
    <col min="10" max="10" width="18.5703125" customWidth="1"/>
    <col min="11" max="11" width="19.5703125" customWidth="1"/>
    <col min="12" max="12" width="19.42578125" customWidth="1"/>
  </cols>
  <sheetData>
    <row r="2" spans="1:12" x14ac:dyDescent="0.25">
      <c r="B2" s="10" t="s">
        <v>106</v>
      </c>
    </row>
    <row r="4" spans="1:12" ht="92.25" x14ac:dyDescent="0.3">
      <c r="A4" s="11"/>
      <c r="B4" s="26" t="s">
        <v>50</v>
      </c>
      <c r="C4" s="26" t="s">
        <v>82</v>
      </c>
      <c r="D4" s="26" t="s">
        <v>138</v>
      </c>
      <c r="E4" s="26" t="s">
        <v>139</v>
      </c>
      <c r="F4" s="26" t="s">
        <v>123</v>
      </c>
      <c r="G4" s="26" t="s">
        <v>103</v>
      </c>
      <c r="H4" s="20" t="s">
        <v>83</v>
      </c>
      <c r="I4" s="26" t="s">
        <v>124</v>
      </c>
      <c r="J4" s="26" t="s">
        <v>125</v>
      </c>
      <c r="K4" s="26" t="s">
        <v>126</v>
      </c>
      <c r="L4" s="26" t="s">
        <v>89</v>
      </c>
    </row>
    <row r="5" spans="1:12" x14ac:dyDescent="0.25">
      <c r="B5" s="1" t="s">
        <v>2</v>
      </c>
      <c r="C5" s="2">
        <v>26</v>
      </c>
      <c r="D5" s="2">
        <v>175</v>
      </c>
      <c r="E5" s="2">
        <v>92</v>
      </c>
      <c r="F5" s="2">
        <v>82</v>
      </c>
      <c r="G5" s="41">
        <v>39</v>
      </c>
      <c r="H5" s="2">
        <v>16</v>
      </c>
      <c r="I5" s="17">
        <f>E5/D5</f>
        <v>0.52571428571428569</v>
      </c>
      <c r="J5" s="17">
        <f>+F5/D5</f>
        <v>0.46857142857142858</v>
      </c>
      <c r="K5" s="17">
        <f>+G5/D5</f>
        <v>0.22285714285714286</v>
      </c>
      <c r="L5" s="17">
        <f>+H5/G5</f>
        <v>0.41025641025641024</v>
      </c>
    </row>
    <row r="6" spans="1:12" x14ac:dyDescent="0.25">
      <c r="B6" s="1" t="s">
        <v>3</v>
      </c>
      <c r="C6" s="2">
        <v>62</v>
      </c>
      <c r="D6" s="2">
        <v>334</v>
      </c>
      <c r="E6" s="2">
        <v>167</v>
      </c>
      <c r="F6" s="2">
        <v>164</v>
      </c>
      <c r="G6" s="41">
        <v>60</v>
      </c>
      <c r="H6" s="2">
        <v>39</v>
      </c>
      <c r="I6" s="17">
        <f t="shared" ref="I6:I31" si="0">E6/D6</f>
        <v>0.5</v>
      </c>
      <c r="J6" s="17">
        <f t="shared" ref="J6:J31" si="1">+F6/D6</f>
        <v>0.49101796407185627</v>
      </c>
      <c r="K6" s="17">
        <f t="shared" ref="K6:K31" si="2">+G6/D6</f>
        <v>0.17964071856287425</v>
      </c>
      <c r="L6" s="17">
        <f t="shared" ref="L6:L31" si="3">+H6/G6</f>
        <v>0.65</v>
      </c>
    </row>
    <row r="7" spans="1:12" x14ac:dyDescent="0.25">
      <c r="B7" s="1" t="s">
        <v>4</v>
      </c>
      <c r="C7" s="2">
        <v>33</v>
      </c>
      <c r="D7" s="2">
        <v>166</v>
      </c>
      <c r="E7" s="2">
        <v>112</v>
      </c>
      <c r="F7" s="2">
        <v>111</v>
      </c>
      <c r="G7" s="41">
        <v>56</v>
      </c>
      <c r="H7" s="2">
        <v>23</v>
      </c>
      <c r="I7" s="17">
        <f t="shared" si="0"/>
        <v>0.67469879518072284</v>
      </c>
      <c r="J7" s="17">
        <f t="shared" si="1"/>
        <v>0.66867469879518071</v>
      </c>
      <c r="K7" s="17">
        <f t="shared" si="2"/>
        <v>0.33734939759036142</v>
      </c>
      <c r="L7" s="17">
        <f t="shared" si="3"/>
        <v>0.4107142857142857</v>
      </c>
    </row>
    <row r="8" spans="1:12" x14ac:dyDescent="0.25">
      <c r="B8" s="1" t="s">
        <v>5</v>
      </c>
      <c r="C8" s="2">
        <v>12</v>
      </c>
      <c r="D8" s="2">
        <v>560</v>
      </c>
      <c r="E8" s="2">
        <v>207</v>
      </c>
      <c r="F8" s="2">
        <v>72</v>
      </c>
      <c r="G8" s="41">
        <v>27</v>
      </c>
      <c r="H8" s="2">
        <v>9</v>
      </c>
      <c r="I8" s="17">
        <f t="shared" si="0"/>
        <v>0.36964285714285716</v>
      </c>
      <c r="J8" s="17">
        <f t="shared" si="1"/>
        <v>0.12857142857142856</v>
      </c>
      <c r="K8" s="17">
        <f t="shared" si="2"/>
        <v>4.8214285714285716E-2</v>
      </c>
      <c r="L8" s="17">
        <f t="shared" si="3"/>
        <v>0.33333333333333331</v>
      </c>
    </row>
    <row r="9" spans="1:12" x14ac:dyDescent="0.25">
      <c r="B9" s="1" t="s">
        <v>6</v>
      </c>
      <c r="C9" s="2">
        <v>37</v>
      </c>
      <c r="D9" s="2">
        <v>169</v>
      </c>
      <c r="E9" s="2">
        <v>116</v>
      </c>
      <c r="F9" s="2">
        <v>114</v>
      </c>
      <c r="G9" s="41">
        <v>42</v>
      </c>
      <c r="H9" s="2">
        <v>25</v>
      </c>
      <c r="I9" s="17">
        <f t="shared" si="0"/>
        <v>0.68639053254437865</v>
      </c>
      <c r="J9" s="17">
        <f t="shared" si="1"/>
        <v>0.67455621301775148</v>
      </c>
      <c r="K9" s="17">
        <f t="shared" si="2"/>
        <v>0.24852071005917159</v>
      </c>
      <c r="L9" s="17">
        <f t="shared" si="3"/>
        <v>0.59523809523809523</v>
      </c>
    </row>
    <row r="10" spans="1:12" x14ac:dyDescent="0.25">
      <c r="B10" s="1" t="s">
        <v>7</v>
      </c>
      <c r="C10" s="2">
        <v>28</v>
      </c>
      <c r="D10" s="2">
        <v>575</v>
      </c>
      <c r="E10" s="2">
        <v>238</v>
      </c>
      <c r="F10" s="2">
        <v>111</v>
      </c>
      <c r="G10" s="41">
        <v>42</v>
      </c>
      <c r="H10" s="2">
        <v>13</v>
      </c>
      <c r="I10" s="17">
        <f t="shared" si="0"/>
        <v>0.41391304347826086</v>
      </c>
      <c r="J10" s="17">
        <f t="shared" si="1"/>
        <v>0.19304347826086957</v>
      </c>
      <c r="K10" s="17">
        <f t="shared" si="2"/>
        <v>7.3043478260869571E-2</v>
      </c>
      <c r="L10" s="17">
        <f t="shared" si="3"/>
        <v>0.30952380952380953</v>
      </c>
    </row>
    <row r="11" spans="1:12" x14ac:dyDescent="0.25">
      <c r="B11" s="1" t="s">
        <v>8</v>
      </c>
      <c r="C11" s="2">
        <v>4</v>
      </c>
      <c r="D11" s="2">
        <v>236</v>
      </c>
      <c r="E11" s="2">
        <v>18</v>
      </c>
      <c r="F11" s="2">
        <v>18</v>
      </c>
      <c r="G11" s="41">
        <v>6</v>
      </c>
      <c r="H11" s="2">
        <v>4</v>
      </c>
      <c r="I11" s="17">
        <f t="shared" si="0"/>
        <v>7.6271186440677971E-2</v>
      </c>
      <c r="J11" s="17">
        <f t="shared" si="1"/>
        <v>7.6271186440677971E-2</v>
      </c>
      <c r="K11" s="17">
        <f t="shared" si="2"/>
        <v>2.5423728813559324E-2</v>
      </c>
      <c r="L11" s="17">
        <f t="shared" si="3"/>
        <v>0.66666666666666663</v>
      </c>
    </row>
    <row r="12" spans="1:12" x14ac:dyDescent="0.25">
      <c r="B12" s="1" t="s">
        <v>9</v>
      </c>
      <c r="C12" s="2">
        <v>30</v>
      </c>
      <c r="D12" s="2">
        <v>509</v>
      </c>
      <c r="E12" s="2">
        <v>275</v>
      </c>
      <c r="F12" s="2">
        <v>185</v>
      </c>
      <c r="G12" s="41">
        <v>82</v>
      </c>
      <c r="H12" s="2">
        <v>24</v>
      </c>
      <c r="I12" s="17">
        <f t="shared" si="0"/>
        <v>0.54027504911591351</v>
      </c>
      <c r="J12" s="17">
        <f t="shared" si="1"/>
        <v>0.36345776031434185</v>
      </c>
      <c r="K12" s="17">
        <f t="shared" si="2"/>
        <v>0.16110019646365423</v>
      </c>
      <c r="L12" s="17">
        <f t="shared" si="3"/>
        <v>0.29268292682926828</v>
      </c>
    </row>
    <row r="13" spans="1:12" x14ac:dyDescent="0.25">
      <c r="B13" s="1" t="s">
        <v>10</v>
      </c>
      <c r="C13" s="2">
        <v>37</v>
      </c>
      <c r="D13" s="2">
        <v>172</v>
      </c>
      <c r="E13" s="2">
        <v>119</v>
      </c>
      <c r="F13" s="2">
        <v>118</v>
      </c>
      <c r="G13" s="41">
        <v>48</v>
      </c>
      <c r="H13" s="2">
        <v>25</v>
      </c>
      <c r="I13" s="17">
        <f t="shared" si="0"/>
        <v>0.69186046511627908</v>
      </c>
      <c r="J13" s="17">
        <f t="shared" si="1"/>
        <v>0.68604651162790697</v>
      </c>
      <c r="K13" s="17">
        <f t="shared" si="2"/>
        <v>0.27906976744186046</v>
      </c>
      <c r="L13" s="17">
        <f t="shared" si="3"/>
        <v>0.52083333333333337</v>
      </c>
    </row>
    <row r="14" spans="1:12" x14ac:dyDescent="0.25">
      <c r="B14" s="1" t="s">
        <v>11</v>
      </c>
      <c r="C14" s="2">
        <v>44</v>
      </c>
      <c r="D14" s="2">
        <v>197</v>
      </c>
      <c r="E14" s="2">
        <v>150</v>
      </c>
      <c r="F14" s="2">
        <v>140</v>
      </c>
      <c r="G14" s="41">
        <v>61</v>
      </c>
      <c r="H14" s="2">
        <v>31</v>
      </c>
      <c r="I14" s="17">
        <f t="shared" si="0"/>
        <v>0.76142131979695427</v>
      </c>
      <c r="J14" s="17">
        <f t="shared" si="1"/>
        <v>0.71065989847715738</v>
      </c>
      <c r="K14" s="17">
        <f t="shared" si="2"/>
        <v>0.30964467005076141</v>
      </c>
      <c r="L14" s="17">
        <f t="shared" si="3"/>
        <v>0.50819672131147542</v>
      </c>
    </row>
    <row r="15" spans="1:12" x14ac:dyDescent="0.25">
      <c r="B15" s="1" t="s">
        <v>12</v>
      </c>
      <c r="C15" s="2">
        <v>3</v>
      </c>
      <c r="D15" s="2">
        <v>241</v>
      </c>
      <c r="E15" s="2">
        <v>16</v>
      </c>
      <c r="F15" s="2">
        <v>13</v>
      </c>
      <c r="G15" s="41">
        <v>4</v>
      </c>
      <c r="H15" s="2">
        <v>2</v>
      </c>
      <c r="I15" s="17">
        <f t="shared" si="0"/>
        <v>6.6390041493775934E-2</v>
      </c>
      <c r="J15" s="17">
        <f t="shared" si="1"/>
        <v>5.3941908713692949E-2</v>
      </c>
      <c r="K15" s="17">
        <f t="shared" si="2"/>
        <v>1.6597510373443983E-2</v>
      </c>
      <c r="L15" s="17">
        <f t="shared" si="3"/>
        <v>0.5</v>
      </c>
    </row>
    <row r="16" spans="1:12" x14ac:dyDescent="0.25">
      <c r="B16" s="1" t="s">
        <v>13</v>
      </c>
      <c r="C16" s="2">
        <v>31</v>
      </c>
      <c r="D16" s="2">
        <v>512</v>
      </c>
      <c r="E16" s="2">
        <v>245</v>
      </c>
      <c r="F16" s="2">
        <v>183</v>
      </c>
      <c r="G16" s="41">
        <v>88</v>
      </c>
      <c r="H16" s="2">
        <v>28</v>
      </c>
      <c r="I16" s="17">
        <f t="shared" si="0"/>
        <v>0.478515625</v>
      </c>
      <c r="J16" s="17">
        <f t="shared" si="1"/>
        <v>0.357421875</v>
      </c>
      <c r="K16" s="17">
        <f t="shared" si="2"/>
        <v>0.171875</v>
      </c>
      <c r="L16" s="17">
        <f t="shared" si="3"/>
        <v>0.31818181818181818</v>
      </c>
    </row>
    <row r="17" spans="2:12" x14ac:dyDescent="0.25">
      <c r="B17" s="1" t="s">
        <v>14</v>
      </c>
      <c r="C17" s="2">
        <v>19</v>
      </c>
      <c r="D17" s="2">
        <v>547</v>
      </c>
      <c r="E17" s="2">
        <v>174</v>
      </c>
      <c r="F17" s="2">
        <v>98</v>
      </c>
      <c r="G17" s="41">
        <v>34</v>
      </c>
      <c r="H17" s="2">
        <v>17</v>
      </c>
      <c r="I17" s="17">
        <f t="shared" si="0"/>
        <v>0.31809872029250458</v>
      </c>
      <c r="J17" s="17">
        <f t="shared" si="1"/>
        <v>0.17915904936014626</v>
      </c>
      <c r="K17" s="17">
        <f t="shared" si="2"/>
        <v>6.2157221206581355E-2</v>
      </c>
      <c r="L17" s="17">
        <f t="shared" si="3"/>
        <v>0.5</v>
      </c>
    </row>
    <row r="18" spans="2:12" x14ac:dyDescent="0.25">
      <c r="B18" s="1" t="s">
        <v>15</v>
      </c>
      <c r="C18" s="2">
        <v>6</v>
      </c>
      <c r="D18" s="2">
        <v>373</v>
      </c>
      <c r="E18" s="2">
        <v>113</v>
      </c>
      <c r="F18" s="2">
        <v>44</v>
      </c>
      <c r="G18" s="41">
        <v>26</v>
      </c>
      <c r="H18" s="2">
        <v>6</v>
      </c>
      <c r="I18" s="17">
        <f t="shared" si="0"/>
        <v>0.30294906166219837</v>
      </c>
      <c r="J18" s="17">
        <f t="shared" si="1"/>
        <v>0.11796246648793565</v>
      </c>
      <c r="K18" s="17">
        <f t="shared" si="2"/>
        <v>6.9705093833780166E-2</v>
      </c>
      <c r="L18" s="17">
        <f t="shared" si="3"/>
        <v>0.23076923076923078</v>
      </c>
    </row>
    <row r="19" spans="2:12" x14ac:dyDescent="0.25">
      <c r="B19" s="1" t="s">
        <v>16</v>
      </c>
      <c r="C19" s="2">
        <v>36</v>
      </c>
      <c r="D19" s="2">
        <v>1737</v>
      </c>
      <c r="E19" s="2">
        <v>708</v>
      </c>
      <c r="F19" s="2">
        <v>266</v>
      </c>
      <c r="G19" s="41">
        <v>110</v>
      </c>
      <c r="H19" s="2">
        <v>35</v>
      </c>
      <c r="I19" s="17">
        <f t="shared" si="0"/>
        <v>0.40759930915371329</v>
      </c>
      <c r="J19" s="17">
        <f t="shared" si="1"/>
        <v>0.15313759355210133</v>
      </c>
      <c r="K19" s="17">
        <f t="shared" si="2"/>
        <v>6.3327576280944153E-2</v>
      </c>
      <c r="L19" s="17">
        <f t="shared" si="3"/>
        <v>0.31818181818181818</v>
      </c>
    </row>
    <row r="20" spans="2:12" x14ac:dyDescent="0.25">
      <c r="B20" s="1" t="s">
        <v>17</v>
      </c>
      <c r="C20" s="2">
        <v>22</v>
      </c>
      <c r="D20" s="2">
        <v>265</v>
      </c>
      <c r="E20" s="2">
        <v>106</v>
      </c>
      <c r="F20" s="2">
        <v>86</v>
      </c>
      <c r="G20" s="41">
        <v>38</v>
      </c>
      <c r="H20" s="2">
        <v>17</v>
      </c>
      <c r="I20" s="17">
        <f t="shared" si="0"/>
        <v>0.4</v>
      </c>
      <c r="J20" s="17">
        <f t="shared" si="1"/>
        <v>0.32452830188679244</v>
      </c>
      <c r="K20" s="17">
        <f t="shared" si="2"/>
        <v>0.14339622641509434</v>
      </c>
      <c r="L20" s="17">
        <f t="shared" si="3"/>
        <v>0.44736842105263158</v>
      </c>
    </row>
    <row r="21" spans="2:12" x14ac:dyDescent="0.25">
      <c r="B21" s="1" t="s">
        <v>18</v>
      </c>
      <c r="C21" s="2">
        <v>43</v>
      </c>
      <c r="D21" s="2">
        <v>201</v>
      </c>
      <c r="E21" s="2">
        <v>105</v>
      </c>
      <c r="F21" s="2">
        <v>100</v>
      </c>
      <c r="G21" s="41">
        <v>38</v>
      </c>
      <c r="H21" s="2">
        <v>22</v>
      </c>
      <c r="I21" s="17">
        <f t="shared" si="0"/>
        <v>0.52238805970149249</v>
      </c>
      <c r="J21" s="17">
        <f t="shared" si="1"/>
        <v>0.49751243781094528</v>
      </c>
      <c r="K21" s="17">
        <f t="shared" si="2"/>
        <v>0.1890547263681592</v>
      </c>
      <c r="L21" s="17">
        <f t="shared" si="3"/>
        <v>0.57894736842105265</v>
      </c>
    </row>
    <row r="22" spans="2:12" x14ac:dyDescent="0.25">
      <c r="B22" s="1" t="s">
        <v>19</v>
      </c>
      <c r="C22" s="2">
        <v>11</v>
      </c>
      <c r="D22" s="2">
        <v>43</v>
      </c>
      <c r="E22" s="2">
        <v>25</v>
      </c>
      <c r="F22" s="2">
        <v>25</v>
      </c>
      <c r="G22" s="41">
        <v>10</v>
      </c>
      <c r="H22" s="2">
        <v>5</v>
      </c>
      <c r="I22" s="17">
        <f t="shared" si="0"/>
        <v>0.58139534883720934</v>
      </c>
      <c r="J22" s="17">
        <f t="shared" si="1"/>
        <v>0.58139534883720934</v>
      </c>
      <c r="K22" s="17">
        <f t="shared" si="2"/>
        <v>0.23255813953488372</v>
      </c>
      <c r="L22" s="17">
        <f t="shared" si="3"/>
        <v>0.5</v>
      </c>
    </row>
    <row r="23" spans="2:12" x14ac:dyDescent="0.25">
      <c r="B23" s="1" t="s">
        <v>20</v>
      </c>
      <c r="C23" s="2">
        <v>6</v>
      </c>
      <c r="D23" s="2">
        <v>92</v>
      </c>
      <c r="E23" s="2">
        <v>33</v>
      </c>
      <c r="F23" s="2">
        <v>28</v>
      </c>
      <c r="G23" s="41">
        <v>11</v>
      </c>
      <c r="H23" s="2">
        <v>2</v>
      </c>
      <c r="I23" s="17">
        <f t="shared" si="0"/>
        <v>0.35869565217391303</v>
      </c>
      <c r="J23" s="17">
        <f t="shared" si="1"/>
        <v>0.30434782608695654</v>
      </c>
      <c r="K23" s="17">
        <f t="shared" si="2"/>
        <v>0.11956521739130435</v>
      </c>
      <c r="L23" s="17">
        <f t="shared" si="3"/>
        <v>0.18181818181818182</v>
      </c>
    </row>
    <row r="24" spans="2:12" x14ac:dyDescent="0.25">
      <c r="B24" s="1" t="s">
        <v>21</v>
      </c>
      <c r="C24" s="2">
        <v>16</v>
      </c>
      <c r="D24" s="2">
        <v>80</v>
      </c>
      <c r="E24" s="2">
        <v>42</v>
      </c>
      <c r="F24" s="2">
        <v>41</v>
      </c>
      <c r="G24" s="41">
        <v>15</v>
      </c>
      <c r="H24" s="2">
        <v>9</v>
      </c>
      <c r="I24" s="17">
        <f t="shared" si="0"/>
        <v>0.52500000000000002</v>
      </c>
      <c r="J24" s="17">
        <f t="shared" si="1"/>
        <v>0.51249999999999996</v>
      </c>
      <c r="K24" s="17">
        <f t="shared" si="2"/>
        <v>0.1875</v>
      </c>
      <c r="L24" s="17">
        <f t="shared" si="3"/>
        <v>0.6</v>
      </c>
    </row>
    <row r="25" spans="2:12" x14ac:dyDescent="0.25">
      <c r="B25" s="1" t="s">
        <v>22</v>
      </c>
      <c r="C25" s="2">
        <v>15</v>
      </c>
      <c r="D25" s="2">
        <v>593</v>
      </c>
      <c r="E25" s="2">
        <v>217</v>
      </c>
      <c r="F25" s="2">
        <v>92</v>
      </c>
      <c r="G25" s="41">
        <v>32</v>
      </c>
      <c r="H25" s="2">
        <v>10</v>
      </c>
      <c r="I25" s="17">
        <f t="shared" si="0"/>
        <v>0.36593591905564926</v>
      </c>
      <c r="J25" s="17">
        <f t="shared" si="1"/>
        <v>0.1551433389544688</v>
      </c>
      <c r="K25" s="17">
        <f t="shared" si="2"/>
        <v>5.3962900505902189E-2</v>
      </c>
      <c r="L25" s="17">
        <f t="shared" si="3"/>
        <v>0.3125</v>
      </c>
    </row>
    <row r="26" spans="2:12" x14ac:dyDescent="0.25">
      <c r="B26" s="1" t="s">
        <v>23</v>
      </c>
      <c r="C26" s="2">
        <v>41</v>
      </c>
      <c r="D26" s="2">
        <v>309</v>
      </c>
      <c r="E26" s="2">
        <v>177</v>
      </c>
      <c r="F26" s="2">
        <v>166</v>
      </c>
      <c r="G26" s="41">
        <v>97</v>
      </c>
      <c r="H26" s="2">
        <v>33</v>
      </c>
      <c r="I26" s="17">
        <f t="shared" si="0"/>
        <v>0.57281553398058249</v>
      </c>
      <c r="J26" s="17">
        <f t="shared" si="1"/>
        <v>0.53721682847896435</v>
      </c>
      <c r="K26" s="17">
        <f t="shared" si="2"/>
        <v>0.31391585760517798</v>
      </c>
      <c r="L26" s="17">
        <f t="shared" si="3"/>
        <v>0.34020618556701032</v>
      </c>
    </row>
    <row r="27" spans="2:12" x14ac:dyDescent="0.25">
      <c r="B27" s="1" t="s">
        <v>24</v>
      </c>
      <c r="C27" s="2">
        <v>18</v>
      </c>
      <c r="D27" s="2">
        <v>210</v>
      </c>
      <c r="E27" s="2">
        <v>99</v>
      </c>
      <c r="F27" s="2">
        <v>82</v>
      </c>
      <c r="G27" s="41">
        <v>33</v>
      </c>
      <c r="H27" s="2">
        <v>14</v>
      </c>
      <c r="I27" s="17">
        <f t="shared" si="0"/>
        <v>0.47142857142857142</v>
      </c>
      <c r="J27" s="17">
        <f t="shared" si="1"/>
        <v>0.39047619047619048</v>
      </c>
      <c r="K27" s="17">
        <f t="shared" si="2"/>
        <v>0.15714285714285714</v>
      </c>
      <c r="L27" s="17">
        <f t="shared" si="3"/>
        <v>0.42424242424242425</v>
      </c>
    </row>
    <row r="28" spans="2:12" x14ac:dyDescent="0.25">
      <c r="B28" s="1" t="s">
        <v>25</v>
      </c>
      <c r="C28" s="2">
        <v>6</v>
      </c>
      <c r="D28" s="2">
        <v>143</v>
      </c>
      <c r="E28" s="2">
        <v>16</v>
      </c>
      <c r="F28" s="2">
        <v>16</v>
      </c>
      <c r="G28" s="41">
        <v>7</v>
      </c>
      <c r="H28" s="2">
        <v>1</v>
      </c>
      <c r="I28" s="17">
        <f t="shared" si="0"/>
        <v>0.11188811188811189</v>
      </c>
      <c r="J28" s="17">
        <f t="shared" si="1"/>
        <v>0.11188811188811189</v>
      </c>
      <c r="K28" s="17">
        <f t="shared" si="2"/>
        <v>4.8951048951048952E-2</v>
      </c>
      <c r="L28" s="17">
        <f t="shared" si="3"/>
        <v>0.14285714285714285</v>
      </c>
    </row>
    <row r="29" spans="2:12" x14ac:dyDescent="0.25">
      <c r="B29" s="1" t="s">
        <v>26</v>
      </c>
      <c r="C29" s="2">
        <v>8</v>
      </c>
      <c r="D29" s="2">
        <v>57</v>
      </c>
      <c r="E29" s="2">
        <v>17</v>
      </c>
      <c r="F29" s="2">
        <v>17</v>
      </c>
      <c r="G29" s="41">
        <v>10</v>
      </c>
      <c r="H29" s="2">
        <v>6</v>
      </c>
      <c r="I29" s="17">
        <f t="shared" si="0"/>
        <v>0.2982456140350877</v>
      </c>
      <c r="J29" s="17">
        <f t="shared" si="1"/>
        <v>0.2982456140350877</v>
      </c>
      <c r="K29" s="17">
        <f t="shared" si="2"/>
        <v>0.17543859649122806</v>
      </c>
      <c r="L29" s="17">
        <f t="shared" si="3"/>
        <v>0.6</v>
      </c>
    </row>
    <row r="30" spans="2:12" x14ac:dyDescent="0.25">
      <c r="B30" s="1" t="s">
        <v>27</v>
      </c>
      <c r="C30" s="2">
        <v>16</v>
      </c>
      <c r="D30" s="2">
        <v>88</v>
      </c>
      <c r="E30" s="2">
        <v>46</v>
      </c>
      <c r="F30" s="2">
        <v>45</v>
      </c>
      <c r="G30" s="41">
        <v>11</v>
      </c>
      <c r="H30" s="2">
        <v>7</v>
      </c>
      <c r="I30" s="17">
        <f t="shared" si="0"/>
        <v>0.52272727272727271</v>
      </c>
      <c r="J30" s="17">
        <f t="shared" si="1"/>
        <v>0.51136363636363635</v>
      </c>
      <c r="K30" s="17">
        <f t="shared" si="2"/>
        <v>0.125</v>
      </c>
      <c r="L30" s="17">
        <f t="shared" si="3"/>
        <v>0.63636363636363635</v>
      </c>
    </row>
    <row r="31" spans="2:12" x14ac:dyDescent="0.25">
      <c r="B31" s="1" t="s">
        <v>0</v>
      </c>
      <c r="C31" s="2">
        <f>SUM(C5:C30)</f>
        <v>610</v>
      </c>
      <c r="D31" s="2">
        <f>SUM(D5:D30)</f>
        <v>8584</v>
      </c>
      <c r="E31" s="2">
        <f>SUM(E5:E30)</f>
        <v>3633</v>
      </c>
      <c r="F31" s="2">
        <f>SUM(F5:F30)</f>
        <v>2417</v>
      </c>
      <c r="G31" s="2">
        <f t="shared" ref="G31:H31" si="4">SUM(G5:G30)</f>
        <v>1027</v>
      </c>
      <c r="H31" s="2">
        <f t="shared" si="4"/>
        <v>423</v>
      </c>
      <c r="I31" s="17">
        <f t="shared" si="0"/>
        <v>0.4232292637465051</v>
      </c>
      <c r="J31" s="17">
        <f t="shared" si="1"/>
        <v>0.28157036346691516</v>
      </c>
      <c r="K31" s="17">
        <f t="shared" si="2"/>
        <v>0.11964119291705498</v>
      </c>
      <c r="L31" s="17">
        <f t="shared" si="3"/>
        <v>0.41187925998052582</v>
      </c>
    </row>
    <row r="32" spans="2:12" x14ac:dyDescent="0.25">
      <c r="B32" s="6" t="s">
        <v>52</v>
      </c>
      <c r="F32" s="32"/>
      <c r="G32" s="33"/>
      <c r="H32" s="32"/>
    </row>
    <row r="33" spans="2:8" x14ac:dyDescent="0.25">
      <c r="B33" s="6" t="s">
        <v>122</v>
      </c>
    </row>
    <row r="34" spans="2:8" x14ac:dyDescent="0.25">
      <c r="B34" s="6" t="s">
        <v>113</v>
      </c>
      <c r="F34" s="32"/>
      <c r="G34" s="32"/>
      <c r="H34" s="32"/>
    </row>
    <row r="35" spans="2:8" x14ac:dyDescent="0.25">
      <c r="B35" s="6" t="s">
        <v>137</v>
      </c>
    </row>
    <row r="36" spans="2:8" x14ac:dyDescent="0.25">
      <c r="B36" s="6" t="s">
        <v>90</v>
      </c>
    </row>
    <row r="37" spans="2:8" x14ac:dyDescent="0.25">
      <c r="B37" s="6" t="s">
        <v>91</v>
      </c>
    </row>
    <row r="38" spans="2:8" x14ac:dyDescent="0.25">
      <c r="B38" s="18" t="s">
        <v>107</v>
      </c>
    </row>
    <row r="39" spans="2:8" x14ac:dyDescent="0.25">
      <c r="B39" s="6"/>
    </row>
    <row r="41" spans="2:8" x14ac:dyDescent="0.25">
      <c r="G41" s="40"/>
    </row>
    <row r="42" spans="2:8" ht="15" customHeight="1" x14ac:dyDescent="0.25"/>
    <row r="45" spans="2:8" ht="15" customHeight="1" x14ac:dyDescent="0.25"/>
  </sheetData>
  <sheetProtection algorithmName="SHA-512" hashValue="4ZUTBDem8TKkUv3j+4IkLQXe37flHTaaWGkMXaha2Kk7pnkgfi8SPtzXONguANKauzBjJ3H0Z3v6aH0DvQyOMA==" saltValue="8Twb/V4u+jcdrifI5JqWSA==" spinCount="100000" sheet="1" objects="1" scenarios="1"/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5"/>
  <sheetViews>
    <sheetView showGridLines="0" zoomScale="90" zoomScaleNormal="90" zoomScalePageLayoutView="70" workbookViewId="0">
      <selection activeCell="B22" sqref="B22"/>
    </sheetView>
  </sheetViews>
  <sheetFormatPr baseColWidth="10" defaultRowHeight="15" x14ac:dyDescent="0.25"/>
  <cols>
    <col min="2" max="2" width="19.85546875" customWidth="1"/>
    <col min="3" max="3" width="18.42578125" customWidth="1"/>
    <col min="4" max="4" width="19.7109375" customWidth="1"/>
    <col min="5" max="5" width="18.42578125" customWidth="1"/>
    <col min="6" max="6" width="20.7109375" customWidth="1"/>
    <col min="7" max="7" width="18.42578125" customWidth="1"/>
    <col min="8" max="8" width="16.42578125" customWidth="1"/>
    <col min="9" max="9" width="18.42578125" customWidth="1"/>
    <col min="10" max="10" width="15.7109375" customWidth="1"/>
    <col min="11" max="11" width="15.42578125" customWidth="1"/>
    <col min="12" max="12" width="19.42578125" customWidth="1"/>
  </cols>
  <sheetData>
    <row r="2" spans="1:12" x14ac:dyDescent="0.25">
      <c r="B2" s="10" t="s">
        <v>127</v>
      </c>
    </row>
    <row r="4" spans="1:12" ht="92.25" x14ac:dyDescent="0.3">
      <c r="A4" s="11"/>
      <c r="B4" s="26" t="s">
        <v>120</v>
      </c>
      <c r="C4" s="26" t="s">
        <v>82</v>
      </c>
      <c r="D4" s="26" t="s">
        <v>138</v>
      </c>
      <c r="E4" s="26" t="s">
        <v>139</v>
      </c>
      <c r="F4" s="26" t="s">
        <v>123</v>
      </c>
      <c r="G4" s="26" t="s">
        <v>103</v>
      </c>
      <c r="H4" s="20" t="s">
        <v>83</v>
      </c>
      <c r="I4" s="26" t="s">
        <v>124</v>
      </c>
      <c r="J4" s="26" t="s">
        <v>125</v>
      </c>
      <c r="K4" s="26" t="s">
        <v>126</v>
      </c>
      <c r="L4" s="26" t="s">
        <v>89</v>
      </c>
    </row>
    <row r="5" spans="1:12" x14ac:dyDescent="0.25">
      <c r="B5" s="1" t="s">
        <v>117</v>
      </c>
      <c r="C5" s="2">
        <v>127</v>
      </c>
      <c r="D5" s="2">
        <v>1104</v>
      </c>
      <c r="E5" s="2">
        <v>406</v>
      </c>
      <c r="F5" s="2">
        <v>345</v>
      </c>
      <c r="G5" s="2">
        <v>172</v>
      </c>
      <c r="H5" s="2">
        <v>90</v>
      </c>
      <c r="I5" s="17">
        <f>E5/D5</f>
        <v>0.36775362318840582</v>
      </c>
      <c r="J5" s="17">
        <f>+F5/D5</f>
        <v>0.3125</v>
      </c>
      <c r="K5" s="17">
        <f>+G5/D5</f>
        <v>0.15579710144927536</v>
      </c>
      <c r="L5" s="17">
        <f>+H5/G5</f>
        <v>0.52325581395348841</v>
      </c>
    </row>
    <row r="6" spans="1:12" x14ac:dyDescent="0.25">
      <c r="B6" s="1" t="s">
        <v>118</v>
      </c>
      <c r="C6" s="2">
        <v>99</v>
      </c>
      <c r="D6" s="2">
        <v>3182</v>
      </c>
      <c r="E6" s="2">
        <v>1505</v>
      </c>
      <c r="F6" s="2">
        <v>718</v>
      </c>
      <c r="G6" s="2">
        <v>312</v>
      </c>
      <c r="H6" s="2">
        <v>96</v>
      </c>
      <c r="I6" s="17">
        <f t="shared" ref="I6:I11" si="0">E6/D6</f>
        <v>0.47297297297297297</v>
      </c>
      <c r="J6" s="17">
        <f t="shared" ref="J6:J11" si="1">+F6/D6</f>
        <v>0.22564424890006285</v>
      </c>
      <c r="K6" s="17">
        <f t="shared" ref="K6:K11" si="2">+G6/D6</f>
        <v>9.8051539912005034E-2</v>
      </c>
      <c r="L6" s="17">
        <f t="shared" ref="L6:L11" si="3">+H6/G6</f>
        <v>0.30769230769230771</v>
      </c>
    </row>
    <row r="7" spans="1:12" x14ac:dyDescent="0.25">
      <c r="B7" s="1" t="s">
        <v>119</v>
      </c>
      <c r="C7" s="2">
        <v>302</v>
      </c>
      <c r="D7" s="2">
        <v>4126</v>
      </c>
      <c r="E7" s="2">
        <v>1298</v>
      </c>
      <c r="F7" s="2">
        <v>969</v>
      </c>
      <c r="G7" s="2">
        <v>452</v>
      </c>
      <c r="H7" s="2">
        <v>190</v>
      </c>
      <c r="I7" s="17">
        <f t="shared" si="0"/>
        <v>0.31459040232670865</v>
      </c>
      <c r="J7" s="17">
        <f t="shared" si="1"/>
        <v>0.23485215705283569</v>
      </c>
      <c r="K7" s="17">
        <f t="shared" si="2"/>
        <v>0.10954920019389239</v>
      </c>
      <c r="L7" s="17">
        <f t="shared" si="3"/>
        <v>0.42035398230088494</v>
      </c>
    </row>
    <row r="8" spans="1:12" x14ac:dyDescent="0.25">
      <c r="B8" s="1" t="s">
        <v>115</v>
      </c>
      <c r="C8" s="2">
        <v>8</v>
      </c>
      <c r="D8" s="2">
        <v>97</v>
      </c>
      <c r="E8" s="2">
        <v>33</v>
      </c>
      <c r="F8" s="2">
        <v>32</v>
      </c>
      <c r="G8" s="2">
        <v>10</v>
      </c>
      <c r="H8" s="2">
        <v>6</v>
      </c>
      <c r="I8" s="17">
        <f t="shared" si="0"/>
        <v>0.34020618556701032</v>
      </c>
      <c r="J8" s="17">
        <f t="shared" si="1"/>
        <v>0.32989690721649484</v>
      </c>
      <c r="K8" s="17">
        <f t="shared" si="2"/>
        <v>0.10309278350515463</v>
      </c>
      <c r="L8" s="17">
        <f t="shared" si="3"/>
        <v>0.6</v>
      </c>
    </row>
    <row r="9" spans="1:12" x14ac:dyDescent="0.25">
      <c r="B9" s="1" t="s">
        <v>116</v>
      </c>
      <c r="C9" s="2">
        <v>27</v>
      </c>
      <c r="D9" s="2">
        <v>75</v>
      </c>
      <c r="E9" s="2">
        <v>33</v>
      </c>
      <c r="F9" s="2">
        <v>33</v>
      </c>
      <c r="G9" s="2">
        <v>21</v>
      </c>
      <c r="H9" s="2">
        <v>14</v>
      </c>
      <c r="I9" s="17">
        <f t="shared" ref="I9" si="4">E9/D9</f>
        <v>0.44</v>
      </c>
      <c r="J9" s="17">
        <f t="shared" ref="J9" si="5">+F9/D9</f>
        <v>0.44</v>
      </c>
      <c r="K9" s="17">
        <f t="shared" ref="K9" si="6">+G9/D9</f>
        <v>0.28000000000000003</v>
      </c>
      <c r="L9" s="17">
        <f t="shared" ref="L9:L10" si="7">+H9/G9</f>
        <v>0.66666666666666663</v>
      </c>
    </row>
    <row r="10" spans="1:12" ht="17.25" x14ac:dyDescent="0.25">
      <c r="B10" s="1" t="s">
        <v>128</v>
      </c>
      <c r="C10" s="2">
        <v>47</v>
      </c>
      <c r="D10" s="2" t="s">
        <v>121</v>
      </c>
      <c r="E10" s="2">
        <v>358</v>
      </c>
      <c r="F10" s="2">
        <v>320</v>
      </c>
      <c r="G10" s="2">
        <v>60</v>
      </c>
      <c r="H10" s="2">
        <v>27</v>
      </c>
      <c r="I10" s="17" t="s">
        <v>121</v>
      </c>
      <c r="J10" s="17" t="s">
        <v>121</v>
      </c>
      <c r="K10" s="17" t="s">
        <v>121</v>
      </c>
      <c r="L10" s="17">
        <f t="shared" si="7"/>
        <v>0.45</v>
      </c>
    </row>
    <row r="11" spans="1:12" x14ac:dyDescent="0.25">
      <c r="B11" s="1" t="s">
        <v>0</v>
      </c>
      <c r="C11" s="2">
        <f>SUM(C5:C10)</f>
        <v>610</v>
      </c>
      <c r="D11" s="2">
        <f t="shared" ref="D11:H11" si="8">SUM(D5:D10)</f>
        <v>8584</v>
      </c>
      <c r="E11" s="2">
        <f t="shared" si="8"/>
        <v>3633</v>
      </c>
      <c r="F11" s="2">
        <f t="shared" si="8"/>
        <v>2417</v>
      </c>
      <c r="G11" s="2">
        <v>1027</v>
      </c>
      <c r="H11" s="2">
        <f t="shared" si="8"/>
        <v>423</v>
      </c>
      <c r="I11" s="17">
        <f t="shared" si="0"/>
        <v>0.4232292637465051</v>
      </c>
      <c r="J11" s="17">
        <f t="shared" si="1"/>
        <v>0.28157036346691516</v>
      </c>
      <c r="K11" s="17">
        <f t="shared" si="2"/>
        <v>0.11964119291705498</v>
      </c>
      <c r="L11" s="17">
        <f t="shared" si="3"/>
        <v>0.41187925998052582</v>
      </c>
    </row>
    <row r="12" spans="1:12" x14ac:dyDescent="0.25">
      <c r="B12" s="6" t="s">
        <v>51</v>
      </c>
    </row>
    <row r="13" spans="1:12" x14ac:dyDescent="0.25">
      <c r="B13" s="6" t="s">
        <v>122</v>
      </c>
    </row>
    <row r="14" spans="1:12" x14ac:dyDescent="0.25">
      <c r="B14" s="6" t="s">
        <v>113</v>
      </c>
    </row>
    <row r="15" spans="1:12" x14ac:dyDescent="0.25">
      <c r="B15" s="6" t="s">
        <v>137</v>
      </c>
    </row>
    <row r="16" spans="1:12" x14ac:dyDescent="0.25">
      <c r="B16" s="6" t="s">
        <v>90</v>
      </c>
    </row>
    <row r="17" spans="2:10" x14ac:dyDescent="0.25">
      <c r="B17" s="6" t="s">
        <v>91</v>
      </c>
    </row>
    <row r="18" spans="2:10" x14ac:dyDescent="0.25">
      <c r="B18" s="6" t="s">
        <v>129</v>
      </c>
    </row>
    <row r="19" spans="2:10" x14ac:dyDescent="0.25">
      <c r="B19" s="18" t="s">
        <v>107</v>
      </c>
    </row>
    <row r="20" spans="2:10" x14ac:dyDescent="0.25">
      <c r="B20" s="6"/>
    </row>
    <row r="21" spans="2:10" x14ac:dyDescent="0.25">
      <c r="B21" s="6"/>
    </row>
    <row r="22" spans="2:10" x14ac:dyDescent="0.25">
      <c r="H22" s="43"/>
      <c r="J22" s="42"/>
    </row>
    <row r="23" spans="2:10" ht="15" customHeight="1" x14ac:dyDescent="0.25">
      <c r="H23" s="43"/>
      <c r="J23" s="43"/>
    </row>
    <row r="24" spans="2:10" x14ac:dyDescent="0.25">
      <c r="H24" s="43"/>
      <c r="J24" s="43"/>
    </row>
    <row r="25" spans="2:10" x14ac:dyDescent="0.25">
      <c r="H25" s="43"/>
      <c r="J25" s="43"/>
    </row>
    <row r="26" spans="2:10" ht="15" customHeight="1" x14ac:dyDescent="0.25">
      <c r="H26" s="43"/>
      <c r="J26" s="43"/>
    </row>
    <row r="27" spans="2:10" x14ac:dyDescent="0.25">
      <c r="H27" s="43"/>
      <c r="J27" s="43"/>
    </row>
    <row r="28" spans="2:10" x14ac:dyDescent="0.25">
      <c r="H28" s="43"/>
      <c r="J28" s="43"/>
    </row>
    <row r="29" spans="2:10" x14ac:dyDescent="0.25">
      <c r="H29" s="43"/>
      <c r="J29" s="43"/>
    </row>
    <row r="30" spans="2:10" x14ac:dyDescent="0.25">
      <c r="H30" s="43"/>
      <c r="J30" s="43"/>
    </row>
    <row r="31" spans="2:10" x14ac:dyDescent="0.25">
      <c r="J31" s="43"/>
    </row>
    <row r="35" spans="7:7" x14ac:dyDescent="0.25">
      <c r="G35" s="42"/>
    </row>
  </sheetData>
  <sheetProtection algorithmName="SHA-512" hashValue="8alZJFN4AtgMAbjiwubxk9OCU1i8U+kkagaRzXLznbrrOz1qv5SJN+dtiwlxzvQ+92kE++wnfnuRZGmNeHQJPg==" saltValue="o+umFjPga28bPKPzMtnTtA==" spinCount="100000" sheet="1" objects="1" scenarios="1"/>
  <pageMargins left="0.7" right="0.7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9"/>
  <sheetViews>
    <sheetView showGridLines="0" zoomScale="80" zoomScaleNormal="80" zoomScalePageLayoutView="70" workbookViewId="0">
      <selection activeCell="B18" sqref="B18"/>
    </sheetView>
  </sheetViews>
  <sheetFormatPr baseColWidth="10" defaultColWidth="10.85546875" defaultRowHeight="15" x14ac:dyDescent="0.25"/>
  <cols>
    <col min="1" max="1" width="10.85546875" style="3"/>
    <col min="2" max="2" width="29.140625" style="3" customWidth="1"/>
    <col min="3" max="3" width="18.28515625" style="3" customWidth="1"/>
    <col min="4" max="4" width="12.7109375" style="3" customWidth="1"/>
    <col min="5" max="6" width="12.140625" style="3" customWidth="1"/>
    <col min="7" max="7" width="17.5703125" style="3" customWidth="1"/>
    <col min="8" max="8" width="12.7109375" style="3" customWidth="1"/>
    <col min="9" max="10" width="12.140625" style="3" customWidth="1"/>
    <col min="11" max="13" width="10.85546875" style="3"/>
    <col min="14" max="21" width="10.85546875" style="8"/>
    <col min="22" max="16384" width="10.85546875" style="3"/>
  </cols>
  <sheetData>
    <row r="2" spans="1:23" x14ac:dyDescent="0.25">
      <c r="B2" s="5" t="s">
        <v>92</v>
      </c>
    </row>
    <row r="3" spans="1:23" x14ac:dyDescent="0.25">
      <c r="B3" s="10"/>
    </row>
    <row r="4" spans="1:23" s="23" customFormat="1" ht="38.25" customHeight="1" x14ac:dyDescent="0.25">
      <c r="B4" s="22"/>
      <c r="C4" s="51" t="s">
        <v>55</v>
      </c>
      <c r="D4" s="52"/>
      <c r="E4" s="52"/>
      <c r="F4" s="52"/>
      <c r="G4" s="51" t="s">
        <v>56</v>
      </c>
      <c r="H4" s="52"/>
      <c r="I4" s="52"/>
      <c r="J4" s="53"/>
      <c r="N4" s="8"/>
      <c r="O4" s="8"/>
      <c r="P4" s="8"/>
      <c r="Q4" s="8"/>
      <c r="R4" s="8"/>
      <c r="S4" s="8"/>
      <c r="T4" s="8"/>
      <c r="U4" s="8"/>
    </row>
    <row r="5" spans="1:23" ht="38.25" customHeight="1" x14ac:dyDescent="0.25">
      <c r="B5" s="19" t="s">
        <v>28</v>
      </c>
      <c r="C5" s="7" t="s">
        <v>63</v>
      </c>
      <c r="D5" s="7" t="s">
        <v>64</v>
      </c>
      <c r="E5" s="9" t="s">
        <v>65</v>
      </c>
      <c r="F5" s="9" t="s">
        <v>66</v>
      </c>
      <c r="G5" s="20" t="s">
        <v>63</v>
      </c>
      <c r="H5" s="20" t="s">
        <v>64</v>
      </c>
      <c r="I5" s="9" t="s">
        <v>65</v>
      </c>
      <c r="J5" s="9" t="s">
        <v>66</v>
      </c>
      <c r="V5" s="23"/>
      <c r="W5" s="23"/>
    </row>
    <row r="6" spans="1:23" ht="38.25" customHeight="1" x14ac:dyDescent="0.25">
      <c r="B6" s="27" t="s">
        <v>94</v>
      </c>
      <c r="C6" s="35">
        <v>1989</v>
      </c>
      <c r="D6" s="36">
        <v>0.76985922574157872</v>
      </c>
      <c r="E6" s="36">
        <v>0.76537687853794678</v>
      </c>
      <c r="F6" s="36">
        <v>0.77434157294521067</v>
      </c>
      <c r="G6" s="35">
        <v>423</v>
      </c>
      <c r="H6" s="36">
        <v>0.78451536643025999</v>
      </c>
      <c r="I6" s="36">
        <v>0.7746780861648136</v>
      </c>
      <c r="J6" s="36">
        <v>0.79435264669570638</v>
      </c>
      <c r="V6" s="23"/>
      <c r="W6" s="23"/>
    </row>
    <row r="7" spans="1:23" ht="45.75" customHeight="1" x14ac:dyDescent="0.25">
      <c r="A7" s="25"/>
      <c r="B7" s="20" t="s">
        <v>95</v>
      </c>
      <c r="C7" s="35">
        <v>11056</v>
      </c>
      <c r="D7" s="36">
        <v>0.75452695369030365</v>
      </c>
      <c r="E7" s="36">
        <v>0.75268379960305509</v>
      </c>
      <c r="F7" s="36">
        <v>0.7563701077775522</v>
      </c>
      <c r="G7" s="35">
        <v>1994</v>
      </c>
      <c r="H7" s="36">
        <v>0.78696088264794239</v>
      </c>
      <c r="I7" s="36">
        <v>0.78267146851187908</v>
      </c>
      <c r="J7" s="36">
        <v>0.79125029678400571</v>
      </c>
      <c r="V7" s="23"/>
      <c r="W7" s="23"/>
    </row>
    <row r="8" spans="1:23" ht="45.75" customHeight="1" x14ac:dyDescent="0.25">
      <c r="A8" s="25"/>
      <c r="B8" s="19" t="s">
        <v>96</v>
      </c>
      <c r="C8" s="37" t="s">
        <v>60</v>
      </c>
      <c r="D8" s="37" t="s">
        <v>60</v>
      </c>
      <c r="E8" s="37" t="s">
        <v>60</v>
      </c>
      <c r="F8" s="37" t="s">
        <v>60</v>
      </c>
      <c r="G8" s="35">
        <v>6167</v>
      </c>
      <c r="H8" s="36">
        <v>0.76559104913247655</v>
      </c>
      <c r="I8" s="36">
        <v>0.76310035637297668</v>
      </c>
      <c r="J8" s="36">
        <v>0.76808174189197642</v>
      </c>
      <c r="V8" s="23"/>
      <c r="W8" s="23"/>
    </row>
    <row r="9" spans="1:23" ht="45.75" customHeight="1" x14ac:dyDescent="0.25">
      <c r="B9" s="19" t="s">
        <v>33</v>
      </c>
      <c r="C9" s="35">
        <v>33414</v>
      </c>
      <c r="D9" s="36">
        <v>0.54546297958939394</v>
      </c>
      <c r="E9" s="36">
        <v>0.54361452338549543</v>
      </c>
      <c r="F9" s="36">
        <v>0.54731143579329244</v>
      </c>
      <c r="G9" s="35">
        <v>37875</v>
      </c>
      <c r="H9" s="36">
        <v>0.56704818481848307</v>
      </c>
      <c r="I9" s="36">
        <v>0.565283144516881</v>
      </c>
      <c r="J9" s="36">
        <v>0.56881322512008514</v>
      </c>
      <c r="V9" s="23"/>
      <c r="W9" s="23"/>
    </row>
    <row r="10" spans="1:23" ht="38.25" customHeight="1" x14ac:dyDescent="0.25">
      <c r="B10" s="24" t="s">
        <v>0</v>
      </c>
      <c r="C10" s="35">
        <v>46459</v>
      </c>
      <c r="D10" s="36">
        <v>0.60482145547687649</v>
      </c>
      <c r="E10" s="36">
        <v>0.60316511756112889</v>
      </c>
      <c r="F10" s="36">
        <v>0.60647779339262409</v>
      </c>
      <c r="G10" s="35">
        <v>46459</v>
      </c>
      <c r="H10" s="36">
        <v>0.60482145547687649</v>
      </c>
      <c r="I10" s="36">
        <v>0.60316511756112889</v>
      </c>
      <c r="J10" s="36">
        <v>0.60647779339262409</v>
      </c>
    </row>
    <row r="11" spans="1:23" x14ac:dyDescent="0.25">
      <c r="A11" s="8"/>
      <c r="B11" s="6" t="s">
        <v>57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23" x14ac:dyDescent="0.25">
      <c r="B12" s="6" t="s">
        <v>58</v>
      </c>
    </row>
    <row r="13" spans="1:23" x14ac:dyDescent="0.25">
      <c r="B13" s="6" t="s">
        <v>59</v>
      </c>
    </row>
    <row r="14" spans="1:23" x14ac:dyDescent="0.25">
      <c r="B14" s="6" t="s">
        <v>74</v>
      </c>
    </row>
    <row r="15" spans="1:23" x14ac:dyDescent="0.25">
      <c r="B15" s="6" t="s">
        <v>61</v>
      </c>
    </row>
    <row r="16" spans="1:23" x14ac:dyDescent="0.25">
      <c r="B16" s="6" t="s">
        <v>62</v>
      </c>
    </row>
    <row r="17" spans="2:18" x14ac:dyDescent="0.25">
      <c r="B17" s="6" t="s">
        <v>97</v>
      </c>
    </row>
    <row r="18" spans="2:18" x14ac:dyDescent="0.25">
      <c r="B18" s="6" t="s">
        <v>140</v>
      </c>
    </row>
    <row r="19" spans="2:18" x14ac:dyDescent="0.25">
      <c r="B19" s="6" t="s">
        <v>93</v>
      </c>
    </row>
    <row r="20" spans="2:18" x14ac:dyDescent="0.25">
      <c r="B20" s="18" t="s">
        <v>107</v>
      </c>
    </row>
    <row r="21" spans="2:18" s="8" customFormat="1" x14ac:dyDescent="0.25"/>
    <row r="22" spans="2:18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</row>
    <row r="23" spans="2:18" ht="1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44"/>
      <c r="Q23" s="3"/>
    </row>
    <row r="24" spans="2:1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44"/>
      <c r="Q24" s="3"/>
    </row>
    <row r="25" spans="2:18" ht="1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44"/>
      <c r="Q25" s="3"/>
    </row>
    <row r="26" spans="2:18" ht="1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44"/>
      <c r="Q26" s="3"/>
    </row>
    <row r="27" spans="2:18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44"/>
      <c r="Q27" s="3"/>
    </row>
    <row r="28" spans="2:18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44"/>
      <c r="Q28" s="3"/>
    </row>
    <row r="29" spans="2:18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44"/>
      <c r="Q29" s="3"/>
    </row>
    <row r="30" spans="2:18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44"/>
      <c r="Q30" s="3"/>
      <c r="R30" s="3"/>
    </row>
    <row r="31" spans="2:18" x14ac:dyDescent="0.25">
      <c r="N31" s="3"/>
      <c r="O31" s="3"/>
      <c r="P31" s="3"/>
      <c r="Q31" s="3"/>
      <c r="R31" s="3"/>
    </row>
    <row r="32" spans="2:18" x14ac:dyDescent="0.25">
      <c r="N32" s="3"/>
      <c r="O32" s="3"/>
      <c r="P32" s="3"/>
      <c r="Q32" s="3"/>
      <c r="R32" s="3"/>
    </row>
    <row r="33" spans="14:18" ht="15" customHeight="1" x14ac:dyDescent="0.25">
      <c r="N33" s="3"/>
      <c r="O33" s="3"/>
      <c r="P33" s="3"/>
      <c r="Q33" s="3"/>
      <c r="R33" s="3"/>
    </row>
    <row r="34" spans="14:18" x14ac:dyDescent="0.25">
      <c r="N34" s="3"/>
      <c r="O34" s="3"/>
      <c r="P34" s="3"/>
      <c r="Q34" s="3"/>
      <c r="R34" s="3"/>
    </row>
    <row r="35" spans="14:18" ht="15" customHeight="1" x14ac:dyDescent="0.25">
      <c r="N35" s="3"/>
      <c r="O35" s="3"/>
      <c r="P35" s="3"/>
      <c r="Q35" s="3"/>
      <c r="R35" s="3"/>
    </row>
    <row r="36" spans="14:18" x14ac:dyDescent="0.25">
      <c r="N36" s="3"/>
      <c r="O36" s="3"/>
      <c r="P36" s="3"/>
      <c r="Q36" s="3"/>
      <c r="R36" s="3"/>
    </row>
    <row r="37" spans="14:18" x14ac:dyDescent="0.25">
      <c r="N37" s="3"/>
      <c r="O37" s="3"/>
      <c r="P37" s="3"/>
      <c r="Q37" s="3"/>
      <c r="R37" s="3"/>
    </row>
    <row r="38" spans="14:18" x14ac:dyDescent="0.25">
      <c r="N38" s="3"/>
      <c r="O38" s="3"/>
      <c r="P38" s="3"/>
      <c r="Q38" s="3"/>
      <c r="R38" s="3"/>
    </row>
    <row r="39" spans="14:18" x14ac:dyDescent="0.25">
      <c r="N39" s="3"/>
      <c r="O39" s="3"/>
      <c r="P39" s="3"/>
      <c r="Q39" s="3"/>
      <c r="R39" s="3"/>
    </row>
  </sheetData>
  <sheetProtection algorithmName="SHA-512" hashValue="gwPZV31UY50UxKAeNBvpaYn54vzbK8a+P08J9DHJOBSkZYDguHTXK6Uw0d1KMH8Ccph3aNfn6tF2FTaaCVi0DA==" saltValue="NTVoioDSsFj/ZG3kETwHsw==" spinCount="100000" sheet="1" objects="1" scenarios="1"/>
  <mergeCells count="2">
    <mergeCell ref="G4:J4"/>
    <mergeCell ref="C4:F4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showGridLines="0" zoomScale="80" zoomScaleNormal="80" zoomScalePageLayoutView="70" workbookViewId="0">
      <selection activeCell="A6" sqref="A6"/>
    </sheetView>
  </sheetViews>
  <sheetFormatPr baseColWidth="10" defaultColWidth="10.85546875" defaultRowHeight="15" x14ac:dyDescent="0.25"/>
  <cols>
    <col min="1" max="1" width="10.85546875" style="3"/>
    <col min="2" max="2" width="29.140625" style="3" customWidth="1"/>
    <col min="3" max="3" width="18.28515625" style="3" customWidth="1"/>
    <col min="4" max="4" width="12.7109375" style="3" customWidth="1"/>
    <col min="5" max="6" width="12.140625" style="3" customWidth="1"/>
    <col min="7" max="7" width="17.5703125" style="3" customWidth="1"/>
    <col min="8" max="8" width="12.7109375" style="3" customWidth="1"/>
    <col min="9" max="10" width="12.140625" style="3" customWidth="1"/>
    <col min="11" max="16384" width="10.85546875" style="3"/>
  </cols>
  <sheetData>
    <row r="2" spans="1:13" x14ac:dyDescent="0.25">
      <c r="B2" s="10" t="s">
        <v>98</v>
      </c>
    </row>
    <row r="3" spans="1:13" x14ac:dyDescent="0.25">
      <c r="B3" s="10"/>
    </row>
    <row r="4" spans="1:13" s="23" customFormat="1" ht="38.25" customHeight="1" x14ac:dyDescent="0.25">
      <c r="B4" s="22"/>
      <c r="C4" s="51" t="s">
        <v>55</v>
      </c>
      <c r="D4" s="52"/>
      <c r="E4" s="52"/>
      <c r="F4" s="52"/>
      <c r="G4" s="51" t="s">
        <v>56</v>
      </c>
      <c r="H4" s="52"/>
      <c r="I4" s="52"/>
      <c r="J4" s="53"/>
    </row>
    <row r="5" spans="1:13" ht="38.25" customHeight="1" x14ac:dyDescent="0.25">
      <c r="B5" s="19" t="s">
        <v>28</v>
      </c>
      <c r="C5" s="20" t="s">
        <v>63</v>
      </c>
      <c r="D5" s="20" t="s">
        <v>64</v>
      </c>
      <c r="E5" s="9" t="s">
        <v>65</v>
      </c>
      <c r="F5" s="9" t="s">
        <v>66</v>
      </c>
      <c r="G5" s="20" t="s">
        <v>63</v>
      </c>
      <c r="H5" s="20" t="s">
        <v>64</v>
      </c>
      <c r="I5" s="9" t="s">
        <v>65</v>
      </c>
      <c r="J5" s="9" t="s">
        <v>66</v>
      </c>
    </row>
    <row r="6" spans="1:13" ht="38.25" customHeight="1" x14ac:dyDescent="0.25">
      <c r="B6" s="27" t="s">
        <v>94</v>
      </c>
      <c r="C6" s="35">
        <v>1989</v>
      </c>
      <c r="D6" s="36">
        <v>0.74258421317244816</v>
      </c>
      <c r="E6" s="36">
        <v>0.73903054814037528</v>
      </c>
      <c r="F6" s="36">
        <v>0.74613787820452104</v>
      </c>
      <c r="G6" s="35">
        <v>423</v>
      </c>
      <c r="H6" s="36">
        <v>0.72470449172576823</v>
      </c>
      <c r="I6" s="36">
        <v>0.71542975824513244</v>
      </c>
      <c r="J6" s="36">
        <v>0.73397922520640402</v>
      </c>
    </row>
    <row r="7" spans="1:13" ht="45.75" customHeight="1" x14ac:dyDescent="0.25">
      <c r="A7" s="25"/>
      <c r="B7" s="20" t="s">
        <v>95</v>
      </c>
      <c r="C7" s="35">
        <v>11056</v>
      </c>
      <c r="D7" s="36">
        <v>0.72889381331403791</v>
      </c>
      <c r="E7" s="36">
        <v>0.72744471803971889</v>
      </c>
      <c r="F7" s="36">
        <v>0.73034290858835693</v>
      </c>
      <c r="G7" s="35">
        <v>1994</v>
      </c>
      <c r="H7" s="36">
        <v>0.73167001003008958</v>
      </c>
      <c r="I7" s="36">
        <v>0.7272231151900953</v>
      </c>
      <c r="J7" s="36">
        <v>0.73611690487008385</v>
      </c>
      <c r="M7" s="3" t="s">
        <v>67</v>
      </c>
    </row>
    <row r="8" spans="1:13" ht="45.75" customHeight="1" x14ac:dyDescent="0.25">
      <c r="A8" s="25"/>
      <c r="B8" s="27" t="s">
        <v>96</v>
      </c>
      <c r="C8" s="37" t="s">
        <v>60</v>
      </c>
      <c r="D8" s="37" t="s">
        <v>60</v>
      </c>
      <c r="E8" s="37" t="s">
        <v>60</v>
      </c>
      <c r="F8" s="37" t="s">
        <v>60</v>
      </c>
      <c r="G8" s="35">
        <v>6167</v>
      </c>
      <c r="H8" s="36">
        <v>0.71300470244851655</v>
      </c>
      <c r="I8" s="36">
        <v>0.71015220684037517</v>
      </c>
      <c r="J8" s="36">
        <v>0.71585719805665793</v>
      </c>
    </row>
    <row r="9" spans="1:13" ht="45.75" customHeight="1" x14ac:dyDescent="0.25">
      <c r="B9" s="27" t="s">
        <v>33</v>
      </c>
      <c r="C9" s="35">
        <v>33414</v>
      </c>
      <c r="D9" s="36">
        <v>0.63585173879212487</v>
      </c>
      <c r="E9" s="36">
        <v>0.6341822226003031</v>
      </c>
      <c r="F9" s="36">
        <v>0.63752125498394641</v>
      </c>
      <c r="G9" s="35">
        <v>37875</v>
      </c>
      <c r="H9" s="36">
        <v>0.65001716171617496</v>
      </c>
      <c r="I9" s="36">
        <v>0.64851970313484708</v>
      </c>
      <c r="J9" s="36">
        <v>0.65151462029750284</v>
      </c>
    </row>
    <row r="10" spans="1:13" ht="38.25" customHeight="1" x14ac:dyDescent="0.25">
      <c r="B10" s="24" t="s">
        <v>0</v>
      </c>
      <c r="C10" s="35">
        <v>46459</v>
      </c>
      <c r="D10" s="36">
        <v>0.66256268968337806</v>
      </c>
      <c r="E10" s="36">
        <v>0.66124533711043321</v>
      </c>
      <c r="F10" s="36">
        <v>0.66388004225632291</v>
      </c>
      <c r="G10" s="35">
        <v>46459</v>
      </c>
      <c r="H10" s="36">
        <v>0.66256268968337806</v>
      </c>
      <c r="I10" s="36">
        <v>0.66124533711043321</v>
      </c>
      <c r="J10" s="36">
        <v>0.66388004225632291</v>
      </c>
    </row>
    <row r="11" spans="1:13" x14ac:dyDescent="0.25">
      <c r="A11" s="8"/>
      <c r="B11" s="6" t="s">
        <v>57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3" x14ac:dyDescent="0.25">
      <c r="B12" s="6" t="s">
        <v>58</v>
      </c>
    </row>
    <row r="13" spans="1:13" x14ac:dyDescent="0.25">
      <c r="B13" s="6" t="s">
        <v>59</v>
      </c>
    </row>
    <row r="14" spans="1:13" x14ac:dyDescent="0.25">
      <c r="B14" s="6" t="s">
        <v>73</v>
      </c>
    </row>
    <row r="15" spans="1:13" x14ac:dyDescent="0.25">
      <c r="B15" s="6" t="s">
        <v>68</v>
      </c>
    </row>
    <row r="16" spans="1:13" x14ac:dyDescent="0.25">
      <c r="B16" s="6" t="s">
        <v>69</v>
      </c>
    </row>
    <row r="17" spans="1:16" x14ac:dyDescent="0.25">
      <c r="B17" s="6" t="s">
        <v>97</v>
      </c>
    </row>
    <row r="18" spans="1:16" x14ac:dyDescent="0.25">
      <c r="B18" s="6" t="s">
        <v>140</v>
      </c>
    </row>
    <row r="19" spans="1:16" x14ac:dyDescent="0.25">
      <c r="B19" s="6" t="s">
        <v>93</v>
      </c>
    </row>
    <row r="20" spans="1:16" x14ac:dyDescent="0.25">
      <c r="B20" s="18" t="s">
        <v>107</v>
      </c>
    </row>
    <row r="21" spans="1:16" x14ac:dyDescent="0.25">
      <c r="B21" s="6"/>
    </row>
    <row r="22" spans="1:16" x14ac:dyDescent="0.25">
      <c r="A22" s="3" t="s">
        <v>67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45"/>
    </row>
    <row r="23" spans="1:16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45"/>
    </row>
    <row r="24" spans="1:16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45"/>
    </row>
    <row r="25" spans="1:16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45"/>
    </row>
    <row r="26" spans="1:16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45"/>
    </row>
    <row r="27" spans="1:16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45"/>
    </row>
    <row r="28" spans="1:16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45"/>
    </row>
    <row r="29" spans="1:16" x14ac:dyDescent="0.25">
      <c r="B29" s="6"/>
    </row>
    <row r="30" spans="1:16" x14ac:dyDescent="0.25">
      <c r="B30" s="6"/>
    </row>
  </sheetData>
  <sheetProtection algorithmName="SHA-512" hashValue="V5RGUeFulGiUgvXFgPziyJscGyYd33ZPJkRtWWxKNoN3RQt/ObA8+pA4YI7urpLX7lS9e1XBNztedyD3P2QRVA==" saltValue="cRl4RhMbse2Fcdif1XKYdg==" spinCount="100000" sheet="1" objects="1" scenarios="1"/>
  <mergeCells count="2">
    <mergeCell ref="C4:F4"/>
    <mergeCell ref="G4:J4"/>
  </mergeCells>
  <pageMargins left="0.7" right="0.7" top="0.75" bottom="0.75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6"/>
  <sheetViews>
    <sheetView showGridLines="0" zoomScale="80" zoomScaleNormal="80" zoomScalePageLayoutView="70" workbookViewId="0">
      <selection activeCell="B6" sqref="B6"/>
    </sheetView>
  </sheetViews>
  <sheetFormatPr baseColWidth="10" defaultColWidth="10.85546875" defaultRowHeight="15" x14ac:dyDescent="0.25"/>
  <cols>
    <col min="1" max="1" width="10.85546875" style="3"/>
    <col min="2" max="2" width="29.140625" style="3" customWidth="1"/>
    <col min="3" max="3" width="18.28515625" style="3" customWidth="1"/>
    <col min="4" max="4" width="12.7109375" style="3" customWidth="1"/>
    <col min="5" max="6" width="12.140625" style="3" customWidth="1"/>
    <col min="7" max="7" width="17.5703125" style="3" customWidth="1"/>
    <col min="8" max="8" width="12.7109375" style="3" customWidth="1"/>
    <col min="9" max="10" width="12.140625" style="3" customWidth="1"/>
    <col min="11" max="16384" width="10.85546875" style="3"/>
  </cols>
  <sheetData>
    <row r="2" spans="1:16" x14ac:dyDescent="0.25">
      <c r="B2" s="10" t="s">
        <v>99</v>
      </c>
    </row>
    <row r="3" spans="1:16" x14ac:dyDescent="0.25">
      <c r="B3" s="10"/>
    </row>
    <row r="4" spans="1:16" s="23" customFormat="1" ht="38.25" customHeight="1" x14ac:dyDescent="0.25">
      <c r="B4" s="22"/>
      <c r="C4" s="51" t="s">
        <v>55</v>
      </c>
      <c r="D4" s="52"/>
      <c r="E4" s="52"/>
      <c r="F4" s="52"/>
      <c r="G4" s="51" t="s">
        <v>56</v>
      </c>
      <c r="H4" s="52"/>
      <c r="I4" s="52"/>
      <c r="J4" s="53"/>
    </row>
    <row r="5" spans="1:16" ht="38.25" customHeight="1" x14ac:dyDescent="0.25">
      <c r="B5" s="19" t="s">
        <v>28</v>
      </c>
      <c r="C5" s="20" t="s">
        <v>63</v>
      </c>
      <c r="D5" s="20" t="s">
        <v>64</v>
      </c>
      <c r="E5" s="9" t="s">
        <v>65</v>
      </c>
      <c r="F5" s="9" t="s">
        <v>66</v>
      </c>
      <c r="G5" s="20" t="s">
        <v>63</v>
      </c>
      <c r="H5" s="20" t="s">
        <v>64</v>
      </c>
      <c r="I5" s="9" t="s">
        <v>65</v>
      </c>
      <c r="J5" s="9" t="s">
        <v>66</v>
      </c>
    </row>
    <row r="6" spans="1:16" ht="38.25" customHeight="1" x14ac:dyDescent="0.25">
      <c r="B6" s="27" t="s">
        <v>94</v>
      </c>
      <c r="C6" s="35">
        <v>1989</v>
      </c>
      <c r="D6" s="36">
        <v>0.73600636835931021</v>
      </c>
      <c r="E6" s="36">
        <v>0.73299118079296199</v>
      </c>
      <c r="F6" s="36">
        <v>0.73902155592565844</v>
      </c>
      <c r="G6" s="35">
        <v>423</v>
      </c>
      <c r="H6" s="36">
        <v>0.77959022852639892</v>
      </c>
      <c r="I6" s="36">
        <v>0.77413839894884884</v>
      </c>
      <c r="J6" s="36">
        <v>0.785042058103949</v>
      </c>
    </row>
    <row r="7" spans="1:16" ht="45.75" customHeight="1" x14ac:dyDescent="0.25">
      <c r="A7" s="25"/>
      <c r="B7" s="20" t="s">
        <v>95</v>
      </c>
      <c r="C7" s="35">
        <v>11056</v>
      </c>
      <c r="D7" s="36">
        <v>0.71932284129281299</v>
      </c>
      <c r="E7" s="36">
        <v>0.71811744859424897</v>
      </c>
      <c r="F7" s="36">
        <v>0.720528233991377</v>
      </c>
      <c r="G7" s="35">
        <v>1994</v>
      </c>
      <c r="H7" s="36">
        <v>0.7735456369107313</v>
      </c>
      <c r="I7" s="36">
        <v>0.77114296758273937</v>
      </c>
      <c r="J7" s="36">
        <v>0.77594830623872324</v>
      </c>
    </row>
    <row r="8" spans="1:16" ht="45.75" customHeight="1" x14ac:dyDescent="0.25">
      <c r="A8" s="25"/>
      <c r="B8" s="27" t="s">
        <v>96</v>
      </c>
      <c r="C8" s="37" t="s">
        <v>60</v>
      </c>
      <c r="D8" s="37" t="s">
        <v>60</v>
      </c>
      <c r="E8" s="37" t="s">
        <v>60</v>
      </c>
      <c r="F8" s="37" t="s">
        <v>60</v>
      </c>
      <c r="G8" s="35">
        <v>6167</v>
      </c>
      <c r="H8" s="36">
        <v>0.75605372682557703</v>
      </c>
      <c r="I8" s="36">
        <v>0.7548494615626008</v>
      </c>
      <c r="J8" s="36">
        <v>0.75725799208855327</v>
      </c>
    </row>
    <row r="9" spans="1:16" ht="45.75" customHeight="1" x14ac:dyDescent="0.25">
      <c r="B9" s="19" t="s">
        <v>33</v>
      </c>
      <c r="C9" s="35">
        <v>33414</v>
      </c>
      <c r="D9" s="36">
        <v>0.52810099559067092</v>
      </c>
      <c r="E9" s="36">
        <v>0.52691736283462332</v>
      </c>
      <c r="F9" s="36">
        <v>0.52928462834671852</v>
      </c>
      <c r="G9" s="35">
        <v>37875</v>
      </c>
      <c r="H9" s="36">
        <v>0.54199119911990656</v>
      </c>
      <c r="I9" s="36">
        <v>0.54088534529413257</v>
      </c>
      <c r="J9" s="36">
        <v>0.54309705294568056</v>
      </c>
      <c r="N9" s="34"/>
      <c r="O9" s="34"/>
      <c r="P9" s="34"/>
    </row>
    <row r="10" spans="1:16" ht="38.25" customHeight="1" x14ac:dyDescent="0.25">
      <c r="B10" s="24" t="s">
        <v>0</v>
      </c>
      <c r="C10" s="35">
        <v>46459</v>
      </c>
      <c r="D10" s="36">
        <v>0.5825075155872188</v>
      </c>
      <c r="E10" s="36">
        <v>0.58130278787050838</v>
      </c>
      <c r="F10" s="36">
        <v>0.58371224330392923</v>
      </c>
      <c r="G10" s="35">
        <v>46459</v>
      </c>
      <c r="H10" s="36">
        <v>0.5825075155872188</v>
      </c>
      <c r="I10" s="36">
        <v>0.58130278787050838</v>
      </c>
      <c r="J10" s="36">
        <v>0.58371224330392923</v>
      </c>
      <c r="N10" s="34"/>
      <c r="O10" s="34"/>
      <c r="P10" s="34"/>
    </row>
    <row r="11" spans="1:16" x14ac:dyDescent="0.25">
      <c r="A11" s="8"/>
      <c r="B11" s="6" t="s">
        <v>57</v>
      </c>
      <c r="C11" s="38"/>
      <c r="D11" s="38"/>
      <c r="E11" s="38"/>
      <c r="F11" s="38"/>
      <c r="G11" s="38"/>
      <c r="H11" s="38"/>
      <c r="I11" s="38"/>
      <c r="J11" s="38"/>
      <c r="K11" s="8"/>
      <c r="L11" s="8"/>
      <c r="M11" s="8"/>
    </row>
    <row r="12" spans="1:16" x14ac:dyDescent="0.25">
      <c r="B12" s="6" t="s">
        <v>58</v>
      </c>
    </row>
    <row r="13" spans="1:16" x14ac:dyDescent="0.25">
      <c r="B13" s="6" t="s">
        <v>59</v>
      </c>
    </row>
    <row r="14" spans="1:16" x14ac:dyDescent="0.25">
      <c r="B14" s="6" t="s">
        <v>72</v>
      </c>
    </row>
    <row r="15" spans="1:16" x14ac:dyDescent="0.25">
      <c r="B15" s="6" t="s">
        <v>70</v>
      </c>
    </row>
    <row r="16" spans="1:16" x14ac:dyDescent="0.25">
      <c r="B16" s="6" t="s">
        <v>71</v>
      </c>
    </row>
    <row r="17" spans="2:2" x14ac:dyDescent="0.25">
      <c r="B17" s="6" t="s">
        <v>97</v>
      </c>
    </row>
    <row r="18" spans="2:2" x14ac:dyDescent="0.25">
      <c r="B18" s="6" t="s">
        <v>140</v>
      </c>
    </row>
    <row r="19" spans="2:2" x14ac:dyDescent="0.25">
      <c r="B19" s="6" t="s">
        <v>93</v>
      </c>
    </row>
    <row r="20" spans="2:2" x14ac:dyDescent="0.25">
      <c r="B20" s="18" t="s">
        <v>107</v>
      </c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</sheetData>
  <sheetProtection algorithmName="SHA-512" hashValue="QSL4yNGWQ0l9dIniVn2FCBs5fNegda49cf0O8olnydlBSeXl0aFLoT3zzimPS/06wTmV3Ffwo3iXEM0yj3mwyQ==" saltValue="OVvH73kytHTiRerJhTfHGw==" spinCount="100000" sheet="1" objects="1" scenarios="1"/>
  <sortState ref="E28:J30">
    <sortCondition ref="E28:E30"/>
  </sortState>
  <mergeCells count="2">
    <mergeCell ref="C4:F4"/>
    <mergeCell ref="G4:J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Tabla 1.</vt:lpstr>
      <vt:lpstr>Tabla 2.</vt:lpstr>
      <vt:lpstr>Tabla 3.</vt:lpstr>
      <vt:lpstr>Tabla 4.</vt:lpstr>
      <vt:lpstr>Tabla 5.</vt:lpstr>
      <vt:lpstr>Tabla 6.</vt:lpstr>
      <vt:lpstr>Tabla 7.</vt:lpstr>
      <vt:lpstr>Tabla 8.</vt:lpstr>
      <vt:lpstr>Tabla 9.</vt:lpstr>
      <vt:lpstr>Tabla 10.</vt:lpstr>
      <vt:lpstr>Tabla 11.</vt:lpstr>
      <vt:lpstr>Tabla 12.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LUIS DARCOURT MARQUEZ</dc:creator>
  <cp:lastModifiedBy>ANTONIO WILFREDO AYESTAS YSIQUE</cp:lastModifiedBy>
  <cp:lastPrinted>2017-06-21T20:34:46Z</cp:lastPrinted>
  <dcterms:created xsi:type="dcterms:W3CDTF">2016-03-30T14:37:56Z</dcterms:created>
  <dcterms:modified xsi:type="dcterms:W3CDTF">2019-03-13T18:01:30Z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